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defaultThemeVersion="166925"/>
  <mc:AlternateContent xmlns:mc="http://schemas.openxmlformats.org/markup-compatibility/2006">
    <mc:Choice Requires="x15">
      <x15ac:absPath xmlns:x15ac="http://schemas.microsoft.com/office/spreadsheetml/2010/11/ac" url="C:\Users\ser\Desktop\"/>
    </mc:Choice>
  </mc:AlternateContent>
  <bookViews>
    <workbookView xWindow="0" yWindow="0" windowWidth="20490" windowHeight="7530" activeTab="1" xr2:uid="{E9E5EDEF-407F-4FBF-8B49-02F87FD67751}"/>
  </bookViews>
  <sheets>
    <sheet name="Balance" sheetId="1" r:id="rId1"/>
    <sheet name="RLI" sheetId="2" r:id="rId2"/>
    <sheet name="Corrección monetaria" sheetId="4" r:id="rId3"/>
    <sheet name="1923" sheetId="5" r:id="rId4"/>
    <sheet name="anexo B" sheetId="6" r:id="rId5"/>
    <sheet name="apoyo anexo b" sheetId="7" state="hidden" r:id="rId6"/>
    <sheet name="RRE" sheetId="10" r:id="rId7"/>
    <sheet name="1938" sheetId="9" r:id="rId8"/>
    <sheet name="1940" sheetId="8" r:id="rId9"/>
    <sheet name="Retiros" sheetId="3" r:id="rId10"/>
  </sheets>
  <definedNames>
    <definedName name="_xlnm.Print_Area" localSheetId="0">Balance!$A$1:$J$80</definedName>
    <definedName name="_xlnm.Print_Area" localSheetId="2">'Corrección monetaria'!$A$1:$F$34</definedName>
  </definedNames>
  <calcPr calcId="171027" concurrentCalc="0"/>
  <pivotCaches>
    <pivotCache cacheId="0" r:id="rId11"/>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1" i="6" l="1"/>
  <c r="E48" i="6"/>
  <c r="G34" i="6"/>
  <c r="R43" i="9"/>
  <c r="M43" i="9"/>
  <c r="G22" i="10"/>
  <c r="B43" i="9"/>
  <c r="H35" i="9"/>
  <c r="D25" i="4"/>
  <c r="C26" i="4"/>
  <c r="U29" i="9"/>
  <c r="E27" i="9"/>
  <c r="E28" i="9"/>
  <c r="E29" i="9"/>
  <c r="G28" i="9"/>
  <c r="G27" i="9"/>
  <c r="F27" i="9"/>
  <c r="F28" i="9"/>
  <c r="F29" i="9"/>
  <c r="G26" i="9"/>
  <c r="F26" i="9"/>
  <c r="U25" i="9"/>
  <c r="Q25" i="9"/>
  <c r="F25" i="9"/>
  <c r="F22" i="10"/>
  <c r="H22" i="10"/>
  <c r="I22" i="10"/>
  <c r="J22" i="10"/>
  <c r="K22" i="10"/>
  <c r="L22" i="10"/>
  <c r="M22" i="10"/>
  <c r="N22" i="10"/>
  <c r="O22" i="10"/>
  <c r="P22" i="10"/>
  <c r="Q22" i="10"/>
  <c r="R22" i="10"/>
  <c r="S12" i="10"/>
  <c r="S13" i="10"/>
  <c r="S17" i="10"/>
  <c r="S22" i="10"/>
  <c r="S21" i="10"/>
  <c r="G20" i="10"/>
  <c r="F20" i="10"/>
  <c r="G19" i="10"/>
  <c r="F19" i="10"/>
  <c r="B12" i="10"/>
  <c r="K12" i="10"/>
  <c r="K13" i="10"/>
  <c r="K17" i="10"/>
  <c r="L12" i="10"/>
  <c r="L13" i="10"/>
  <c r="L17" i="10"/>
  <c r="M12" i="10"/>
  <c r="M13" i="10"/>
  <c r="M17" i="10"/>
  <c r="N12" i="10"/>
  <c r="N13" i="10"/>
  <c r="N17" i="10"/>
  <c r="O12" i="10"/>
  <c r="O13" i="10"/>
  <c r="O17" i="10"/>
  <c r="P12" i="10"/>
  <c r="P13" i="10"/>
  <c r="P17" i="10"/>
  <c r="Q12" i="10"/>
  <c r="Q13" i="10"/>
  <c r="Q17" i="10"/>
  <c r="R12" i="10"/>
  <c r="R13" i="10"/>
  <c r="R17" i="10"/>
  <c r="H12" i="10"/>
  <c r="H13" i="10"/>
  <c r="H17" i="10"/>
  <c r="I12" i="10"/>
  <c r="I13" i="10"/>
  <c r="I17" i="10"/>
  <c r="J12" i="10"/>
  <c r="J13" i="10"/>
  <c r="J17" i="10"/>
  <c r="G12" i="10"/>
  <c r="G13" i="10"/>
  <c r="G16" i="10"/>
  <c r="G17" i="10"/>
  <c r="F17" i="10"/>
  <c r="F16" i="10"/>
  <c r="F13" i="10"/>
  <c r="F12" i="10"/>
  <c r="J66" i="8"/>
  <c r="B27" i="8"/>
  <c r="B28" i="8"/>
  <c r="B29" i="8"/>
  <c r="B30" i="8"/>
  <c r="B31" i="8"/>
  <c r="B32" i="8"/>
  <c r="B33" i="8"/>
  <c r="B34" i="8"/>
  <c r="B35" i="8"/>
  <c r="B36" i="8"/>
  <c r="B37" i="8"/>
  <c r="B38" i="8"/>
  <c r="B39" i="8"/>
  <c r="B40" i="8"/>
  <c r="B41" i="8"/>
  <c r="B42" i="8"/>
  <c r="B43" i="8"/>
  <c r="B44" i="8"/>
  <c r="B45" i="8"/>
  <c r="B46" i="8"/>
  <c r="B47" i="8"/>
  <c r="B26" i="8"/>
  <c r="B25" i="8"/>
  <c r="D32" i="5"/>
  <c r="D31" i="5"/>
  <c r="D30" i="5"/>
  <c r="D29" i="5"/>
  <c r="D28" i="5"/>
  <c r="D27" i="5"/>
  <c r="D26" i="5"/>
  <c r="D25" i="5"/>
  <c r="D23" i="5"/>
  <c r="D24" i="5"/>
  <c r="D22" i="5"/>
  <c r="D21" i="5"/>
  <c r="D20" i="5"/>
  <c r="L47" i="8"/>
  <c r="L46" i="8"/>
  <c r="L45" i="8"/>
  <c r="L44" i="8"/>
  <c r="L43" i="8"/>
  <c r="L42" i="8"/>
  <c r="L41" i="8"/>
  <c r="L40" i="8"/>
  <c r="L39" i="8"/>
  <c r="L38" i="8"/>
  <c r="L37" i="8"/>
  <c r="L36" i="8"/>
  <c r="L35" i="8"/>
  <c r="L34" i="8"/>
  <c r="L33" i="8"/>
  <c r="L32" i="8"/>
  <c r="L31" i="8"/>
  <c r="L30" i="8"/>
  <c r="L29" i="8"/>
  <c r="L28" i="8"/>
  <c r="L27" i="8"/>
  <c r="L25" i="8"/>
  <c r="L26" i="8"/>
  <c r="L24" i="8"/>
  <c r="E25" i="8"/>
  <c r="E27" i="8"/>
  <c r="E29" i="8"/>
  <c r="E31" i="8"/>
  <c r="E33" i="8"/>
  <c r="E35" i="8"/>
  <c r="E37" i="8"/>
  <c r="E39" i="8"/>
  <c r="E41" i="8"/>
  <c r="E43" i="8"/>
  <c r="E45" i="8"/>
  <c r="E47" i="8"/>
  <c r="E24" i="8"/>
  <c r="E26" i="8"/>
  <c r="E28" i="8"/>
  <c r="E30" i="8"/>
  <c r="E32" i="8"/>
  <c r="E34" i="8"/>
  <c r="E36" i="8"/>
  <c r="E38" i="8"/>
  <c r="E40" i="8"/>
  <c r="E42" i="8"/>
  <c r="E44" i="8"/>
  <c r="E46" i="8"/>
  <c r="C27" i="8"/>
  <c r="C25" i="8"/>
  <c r="H44" i="5"/>
  <c r="H43" i="5"/>
  <c r="H50" i="5"/>
  <c r="E44" i="5"/>
  <c r="E43" i="5"/>
  <c r="E50" i="5"/>
  <c r="B36" i="5"/>
  <c r="B38" i="5"/>
  <c r="J32" i="5"/>
  <c r="J31" i="5"/>
  <c r="J30" i="5"/>
  <c r="J29" i="5"/>
  <c r="J28" i="5"/>
  <c r="J27" i="5"/>
  <c r="J26" i="5"/>
  <c r="J24" i="5"/>
  <c r="J25" i="5"/>
  <c r="J23" i="5"/>
  <c r="J22" i="5"/>
  <c r="B23" i="5"/>
  <c r="B24" i="5"/>
  <c r="B25" i="5"/>
  <c r="B26" i="5"/>
  <c r="B27" i="5"/>
  <c r="B28" i="5"/>
  <c r="B29" i="5"/>
  <c r="B30" i="5"/>
  <c r="B31" i="5"/>
  <c r="B32" i="5"/>
  <c r="J21" i="5"/>
  <c r="J20" i="5"/>
  <c r="E54" i="6"/>
  <c r="E63" i="6"/>
  <c r="E52" i="6"/>
  <c r="E40" i="6"/>
  <c r="E37" i="6"/>
  <c r="E35" i="6"/>
  <c r="E34" i="6"/>
  <c r="E26" i="6"/>
  <c r="E30" i="6"/>
  <c r="E31" i="6"/>
  <c r="E28" i="6"/>
  <c r="E10" i="6"/>
  <c r="E24" i="6"/>
  <c r="E23" i="6"/>
  <c r="E22" i="6"/>
  <c r="E20" i="6"/>
  <c r="E13" i="6"/>
  <c r="E12" i="6"/>
  <c r="E3" i="6"/>
  <c r="E6" i="6"/>
  <c r="E7" i="6"/>
  <c r="E9" i="6"/>
  <c r="H41" i="2"/>
  <c r="H40" i="2"/>
  <c r="G41" i="2"/>
  <c r="G40" i="2"/>
  <c r="B41" i="2"/>
  <c r="B40" i="2"/>
  <c r="J31" i="2"/>
  <c r="J27" i="2"/>
  <c r="J25" i="2"/>
  <c r="F25" i="3"/>
  <c r="F24" i="3"/>
  <c r="F23" i="3"/>
  <c r="F22" i="3"/>
  <c r="M18" i="3"/>
  <c r="G18" i="3"/>
  <c r="J19" i="2"/>
  <c r="J14" i="2"/>
  <c r="G16" i="2"/>
  <c r="B16" i="2"/>
  <c r="G15" i="2"/>
  <c r="J8" i="2"/>
  <c r="G12" i="2"/>
  <c r="L18" i="3"/>
  <c r="F18" i="3"/>
  <c r="G11" i="2"/>
  <c r="G10" i="2"/>
  <c r="B24" i="4"/>
  <c r="B10" i="2"/>
  <c r="G9" i="2"/>
  <c r="B23" i="4"/>
  <c r="B9" i="2"/>
  <c r="J6" i="2"/>
  <c r="E24" i="4"/>
  <c r="D24" i="4"/>
  <c r="C24" i="4"/>
  <c r="E23" i="4"/>
  <c r="D23" i="4"/>
  <c r="C23" i="4"/>
  <c r="E22" i="4"/>
  <c r="D22" i="4"/>
  <c r="K7" i="3"/>
  <c r="K8" i="3"/>
  <c r="K9" i="3"/>
  <c r="K10" i="3"/>
  <c r="K11" i="3"/>
  <c r="K12" i="3"/>
  <c r="K13" i="3"/>
  <c r="K14" i="3"/>
  <c r="K15" i="3"/>
  <c r="K16" i="3"/>
  <c r="K17" i="3"/>
  <c r="K6" i="3"/>
  <c r="L17" i="3"/>
  <c r="M17" i="3"/>
  <c r="L16" i="3"/>
  <c r="M16" i="3"/>
  <c r="L15" i="3"/>
  <c r="M15" i="3"/>
  <c r="L14" i="3"/>
  <c r="M14" i="3"/>
  <c r="L13" i="3"/>
  <c r="M13" i="3"/>
  <c r="L12" i="3"/>
  <c r="M12" i="3"/>
  <c r="L11" i="3"/>
  <c r="M11" i="3"/>
  <c r="L10" i="3"/>
  <c r="M10" i="3"/>
  <c r="L9" i="3"/>
  <c r="M9" i="3"/>
  <c r="L8" i="3"/>
  <c r="M8" i="3"/>
  <c r="L7" i="3"/>
  <c r="M7" i="3"/>
  <c r="L6" i="3"/>
  <c r="M6" i="3"/>
  <c r="G7" i="3"/>
  <c r="G8" i="3"/>
  <c r="G9" i="3"/>
  <c r="G10" i="3"/>
  <c r="G11" i="3"/>
  <c r="G12" i="3"/>
  <c r="G13" i="3"/>
  <c r="G14" i="3"/>
  <c r="G15" i="3"/>
  <c r="G16" i="3"/>
  <c r="G17" i="3"/>
  <c r="G6" i="3"/>
  <c r="E7" i="3"/>
  <c r="F7" i="3"/>
  <c r="E8" i="3"/>
  <c r="F8" i="3"/>
  <c r="E9" i="3"/>
  <c r="F9" i="3"/>
  <c r="E10" i="3"/>
  <c r="F10" i="3"/>
  <c r="E11" i="3"/>
  <c r="F11" i="3"/>
  <c r="E12" i="3"/>
  <c r="F12" i="3"/>
  <c r="E13" i="3"/>
  <c r="F13" i="3"/>
  <c r="E14" i="3"/>
  <c r="F14" i="3"/>
  <c r="E15" i="3"/>
  <c r="F15" i="3"/>
  <c r="E16" i="3"/>
  <c r="F16" i="3"/>
  <c r="E17" i="3"/>
  <c r="F17" i="3"/>
  <c r="E6" i="3"/>
  <c r="F6" i="3"/>
</calcChain>
</file>

<file path=xl/sharedStrings.xml><?xml version="1.0" encoding="utf-8"?>
<sst xmlns="http://schemas.openxmlformats.org/spreadsheetml/2006/main" count="569" uniqueCount="391">
  <si>
    <t>BALANCE GENERAL</t>
  </si>
  <si>
    <t>CUENTAS</t>
  </si>
  <si>
    <t>SUMAS</t>
  </si>
  <si>
    <t>SALDOS</t>
  </si>
  <si>
    <t>INVENTARIO</t>
  </si>
  <si>
    <t>RESULTADO</t>
  </si>
  <si>
    <t>DEBITOS</t>
  </si>
  <si>
    <t>CREDITOS</t>
  </si>
  <si>
    <t>DEUDOR</t>
  </si>
  <si>
    <t>ACREEDOR</t>
  </si>
  <si>
    <t>ACTIVO</t>
  </si>
  <si>
    <t>PASIVO</t>
  </si>
  <si>
    <t>PERDIDAS</t>
  </si>
  <si>
    <t>GANANCIAS</t>
  </si>
  <si>
    <t>Utilidades del Ejercicio</t>
  </si>
  <si>
    <t>TOTALES</t>
  </si>
  <si>
    <t>ANEXO N° 3: Esquema de Determinación de la RLI y Atribución de Renta del Régimen de Renta Atribuida.</t>
  </si>
  <si>
    <t>A. DETERMINACIÓN DE LA RENTA LIQUIDA IMPONIBLE:</t>
  </si>
  <si>
    <t>Resultado según balance financiero……………………………………………………………………………………………………………………………………………………………………………………</t>
  </si>
  <si>
    <t xml:space="preserve"> </t>
  </si>
  <si>
    <t>1.- Agregados:</t>
  </si>
  <si>
    <t>$ ….</t>
  </si>
  <si>
    <t>2.- Deducciones: (*)</t>
  </si>
  <si>
    <r>
      <t xml:space="preserve">Renta Líquida Imponible  </t>
    </r>
    <r>
      <rPr>
        <b/>
        <sz val="11"/>
        <rFont val="Calibri"/>
        <family val="2"/>
      </rPr>
      <t>o Pérdida Tributaria, antes de reposición de rentas percibidas afectas a IGC o IA…………………………………………………………………………………</t>
    </r>
  </si>
  <si>
    <r>
      <rPr>
        <b/>
        <sz val="12"/>
        <rFont val="Calibri"/>
        <family val="2"/>
      </rPr>
      <t>3.- Reposición: (según artículo 33 N°5 de la LIR)</t>
    </r>
  </si>
  <si>
    <t>a.- Rentas a que se refiere la letra c) del número 2 de la letra A) del artículo 14 de la LIR………………………………………………………..</t>
  </si>
  <si>
    <r>
      <t xml:space="preserve">b.- Incremento </t>
    </r>
    <r>
      <rPr>
        <sz val="11"/>
        <rFont val="Calibri"/>
        <family val="2"/>
      </rPr>
      <t>del inciso final del N°1 del artículo 54 y de los artículos 58 N°2 y 62, todos de la LIR</t>
    </r>
    <r>
      <rPr>
        <sz val="11"/>
        <rFont val="Calibri"/>
        <family val="2"/>
      </rPr>
      <t xml:space="preserve"> ……………………………………………………………………………………………………………………..</t>
    </r>
  </si>
  <si>
    <r>
      <rPr>
        <b/>
        <sz val="12"/>
        <rFont val="Calibri"/>
        <family val="2"/>
      </rPr>
      <t>4.- Deducción por beneficio establecido en la letra C), del artículo 14 ter, de la LIR……………………………………………………………………………...……………….</t>
    </r>
  </si>
  <si>
    <t>Sub total ………………..………………………………………………………………………………………………………………………………………………………………………………………………………………………</t>
  </si>
  <si>
    <r>
      <rPr>
        <b/>
        <sz val="12"/>
        <rFont val="Calibri"/>
        <family val="2"/>
      </rPr>
      <t>5.- Si el Sub total anterior es positivo, Rebaja por pago del IDPC en carácter de voluntario con tope de dicho monto…………………………………………………</t>
    </r>
  </si>
  <si>
    <r>
      <t xml:space="preserve">Renta Líquida Imponible de Primera Categoría (atribuible) o Pérdida Tributaria </t>
    </r>
    <r>
      <rPr>
        <b/>
        <sz val="12"/>
        <rFont val="Calibri"/>
        <family val="2"/>
      </rPr>
      <t>(**)………………………………………………………………………………………………………………………………………………….</t>
    </r>
  </si>
  <si>
    <r>
      <t xml:space="preserve">B. DETERMINACIÓN DE LA RENTA ATRIBUIDA PROPIA </t>
    </r>
    <r>
      <rPr>
        <b/>
        <u/>
        <sz val="11"/>
        <rFont val="Calibri"/>
        <family val="2"/>
      </rPr>
      <t>CORRESPONDIENTE A LOS PROPIETARIOS, SOCIOS, COMUNEROS O ACCIONISTAS:</t>
    </r>
  </si>
  <si>
    <t xml:space="preserve">1.- Atribución de acuerdo a las letras a) o b) del N°3 de la letra A) del artículo 14 de la LIR, </t>
  </si>
  <si>
    <t>PROPIETARIOS, SOCIOS, COMUNEROS O ACCIONISTAS:</t>
  </si>
  <si>
    <t>% Atribución renta</t>
  </si>
  <si>
    <t>Rentas At. Propias</t>
  </si>
  <si>
    <t>Créditos  IDPC</t>
  </si>
  <si>
    <r>
      <t>Créditos  Art</t>
    </r>
    <r>
      <rPr>
        <b/>
        <sz val="11"/>
        <color indexed="8"/>
        <rFont val="Calibri"/>
        <family val="2"/>
      </rPr>
      <t xml:space="preserve">s. 41 A) y 41 C) </t>
    </r>
  </si>
  <si>
    <t>Con derecho a devolución</t>
  </si>
  <si>
    <t>Sin derecho a devolución</t>
  </si>
  <si>
    <r>
      <t>(*) Considera las cantidades a que se refieren los numerales i. del inciso primero e i) del inciso tercero del artículo 21 de la LIR</t>
    </r>
    <r>
      <rPr>
        <b/>
        <sz val="12"/>
        <color indexed="8"/>
        <rFont val="Calibri"/>
        <family val="2"/>
      </rPr>
      <t>, según lo dispuesto por la letra c) del N° 2 de la misma ley.</t>
    </r>
  </si>
  <si>
    <r>
      <t xml:space="preserve">(**) En caso de Renta Líquida Imponible, este monto se deberá traspasar al registro RAP. 
En caso de PT ésta podrá deducirse como gasto en los ejercicios siguientes según lo dispuesto en el N°3 del inciso cuarto del </t>
    </r>
    <r>
      <rPr>
        <b/>
        <sz val="12"/>
        <color indexed="8"/>
        <rFont val="Calibri"/>
        <family val="2"/>
      </rPr>
      <t>artículo 31, de la LIR.</t>
    </r>
  </si>
  <si>
    <t>EJERCICIO DE ENERO A DICIEMBRE DEL 2017</t>
  </si>
  <si>
    <t xml:space="preserve">Datos Adicionales: </t>
  </si>
  <si>
    <t>Sociedad de Personas acogida al regimen del artículo 14 A</t>
  </si>
  <si>
    <t>Dos socios</t>
  </si>
  <si>
    <t>Cristina Sibilia</t>
  </si>
  <si>
    <t>Jimmy Cejon</t>
  </si>
  <si>
    <t>Cristina Sibilia RUT: 12.654.321-2 Participa en un 35% en las utilidades</t>
  </si>
  <si>
    <t>Lons intereses y reajustes corresponden al Pago de un IVA atrasado en el mes de mayo</t>
  </si>
  <si>
    <t>Los retiros se han realizado todos los días 30 de cada mes por las siguientes cantidades</t>
  </si>
  <si>
    <t>Jimmy Cejon $ 500.000</t>
  </si>
  <si>
    <t>Cristina Sibilia $ 1.500.000</t>
  </si>
  <si>
    <t>La cuenta Gastos por remuneraciones, incluyen pago de indemnizaciones por años de servicios voluntarias, pagadas en el mes de diciembre</t>
  </si>
  <si>
    <t>Los activos fijos estan corregidos y depreciados de acuerdo a las normas de la Ley de la Renta.</t>
  </si>
  <si>
    <t>El impuesto a la renta se pago en el mes de Abril de 2017 (no se provisiono)</t>
  </si>
  <si>
    <t>Los activos en leasing no se han depreciado ni corregido. La cuenta leasing del resultado corresponde al pago de las cuotas del ejercicio.</t>
  </si>
  <si>
    <t>El PPM se encuentra reajustado contablemente</t>
  </si>
  <si>
    <t>La cuenta Capital Propio Inicial Corresponde al reajuste del Capital inicial.</t>
  </si>
  <si>
    <t>Los saldos de FUT al 31.12.2016 ascienden a:</t>
  </si>
  <si>
    <t>FUT NETO CON CRÉDITO $ 25.659.603</t>
  </si>
  <si>
    <t>CRÉDITO CON DERECHO A DEVOLUCIÓN $ 6.329.986</t>
  </si>
  <si>
    <t>El capital Propio Inicial asciende a $ 78.927.426</t>
  </si>
  <si>
    <t>MES EN QUE OCURRIÓ EL HECHO OBJETO DE ACTUALIZACIÓN</t>
  </si>
  <si>
    <t>PORCENTAJE DE REAJUSTE</t>
  </si>
  <si>
    <t>FACTOR DE ACTUALIZACIÓN DIRECTO</t>
  </si>
  <si>
    <t>ENERO</t>
  </si>
  <si>
    <t xml:space="preserve">FEBRERO </t>
  </si>
  <si>
    <t>MARZO</t>
  </si>
  <si>
    <t xml:space="preserve">ABRIL </t>
  </si>
  <si>
    <t>MAYO</t>
  </si>
  <si>
    <t>JUNIO</t>
  </si>
  <si>
    <t>JULIO</t>
  </si>
  <si>
    <t>AGOSTO</t>
  </si>
  <si>
    <t>SEPTIEMBRE</t>
  </si>
  <si>
    <t>OCTUBRE</t>
  </si>
  <si>
    <t>NOVIEMBRE</t>
  </si>
  <si>
    <t> 1,000</t>
  </si>
  <si>
    <t>DICIEMBRE</t>
  </si>
  <si>
    <t>Corrección Monetaria Anual</t>
  </si>
  <si>
    <t>enero</t>
  </si>
  <si>
    <t>febrero</t>
  </si>
  <si>
    <t>marzo</t>
  </si>
  <si>
    <t>abril</t>
  </si>
  <si>
    <t>mayo</t>
  </si>
  <si>
    <t>junio</t>
  </si>
  <si>
    <t>julio</t>
  </si>
  <si>
    <t>agosto</t>
  </si>
  <si>
    <t>septiembre</t>
  </si>
  <si>
    <t>octubre</t>
  </si>
  <si>
    <t>noviembre</t>
  </si>
  <si>
    <t>diciembre</t>
  </si>
  <si>
    <t xml:space="preserve">mes </t>
  </si>
  <si>
    <t>monto</t>
  </si>
  <si>
    <t>factor</t>
  </si>
  <si>
    <t>CM</t>
  </si>
  <si>
    <t>retiro actualizado</t>
  </si>
  <si>
    <t>Corrección CPI</t>
  </si>
  <si>
    <t xml:space="preserve"> REMUNERACIONES POR PAGAR</t>
  </si>
  <si>
    <t>REAJUSTE ACTIVO FIJO</t>
  </si>
  <si>
    <t>REAJUSTE IMPTO PROVISIONAL</t>
  </si>
  <si>
    <t xml:space="preserve"> REAJUSTE CRED. FISCAL</t>
  </si>
  <si>
    <t xml:space="preserve"> OTRAS ENTRADAS</t>
  </si>
  <si>
    <t xml:space="preserve"> VENTAS</t>
  </si>
  <si>
    <t xml:space="preserve"> IMPTO PRIMERA CATEGORIA</t>
  </si>
  <si>
    <t xml:space="preserve"> REAJUSTES CM</t>
  </si>
  <si>
    <t xml:space="preserve"> CAPITAL PROPIO INICIAL</t>
  </si>
  <si>
    <t xml:space="preserve"> DEPRECIACION DEL EJERCICIO</t>
  </si>
  <si>
    <t>CASTIGOS Y AMORTIZACIONES</t>
  </si>
  <si>
    <t xml:space="preserve"> REPUESTOS</t>
  </si>
  <si>
    <t>GASTOS MENORES MANTENCION</t>
  </si>
  <si>
    <t>PERMISOS CIRCULACION Y SEGUROS OBLIG</t>
  </si>
  <si>
    <t xml:space="preserve"> PEAJES</t>
  </si>
  <si>
    <t xml:space="preserve"> REMUNERACIONES TRABAJADORES</t>
  </si>
  <si>
    <t>GASTOS DE OFICINA</t>
  </si>
  <si>
    <t>IMPUESTOS Y PATENTES</t>
  </si>
  <si>
    <t xml:space="preserve"> GASTOS BANCARIOS</t>
  </si>
  <si>
    <t>LEASING</t>
  </si>
  <si>
    <t>INTERESES Y REAJUSTES</t>
  </si>
  <si>
    <t xml:space="preserve"> BANCO</t>
  </si>
  <si>
    <t>DEUDORES CLIENTES</t>
  </si>
  <si>
    <t>PAGOS PROVISIONALES</t>
  </si>
  <si>
    <t xml:space="preserve"> IVA CREDITO FISCAL</t>
  </si>
  <si>
    <t>REMANENTE CREDITO FISCAL</t>
  </si>
  <si>
    <t xml:space="preserve"> IMPUESTO ESPECIFICO DIESEL</t>
  </si>
  <si>
    <t xml:space="preserve"> RETIRO SOCIOS</t>
  </si>
  <si>
    <t xml:space="preserve"> CUENTAS OBLIGADAS SOCIOS</t>
  </si>
  <si>
    <t xml:space="preserve"> BIENES RAICES</t>
  </si>
  <si>
    <t xml:space="preserve"> VEHICULOS</t>
  </si>
  <si>
    <t xml:space="preserve"> DEPRECIACION ACUMULADA (-)</t>
  </si>
  <si>
    <t xml:space="preserve"> CREDITO ACTIVO FIJO</t>
  </si>
  <si>
    <t xml:space="preserve"> ACTIVOS EN LEASING</t>
  </si>
  <si>
    <t xml:space="preserve"> OBLIGACIONES EN LEASING</t>
  </si>
  <si>
    <t xml:space="preserve"> PROVEEDORES</t>
  </si>
  <si>
    <t>IVA DEBITO FISCAL</t>
  </si>
  <si>
    <t xml:space="preserve"> IMPUESTO POR PAGAR</t>
  </si>
  <si>
    <t>C A P I T A L</t>
  </si>
  <si>
    <t>REVALORIZAC CAPITAL PROPIO</t>
  </si>
  <si>
    <t xml:space="preserve"> UTILIDAD (PERDIDA) EJERC.</t>
  </si>
  <si>
    <t>UTILIDADES ACUMULADAS</t>
  </si>
  <si>
    <t xml:space="preserve"> COMBUSTIBLES</t>
  </si>
  <si>
    <t xml:space="preserve"> REPUESTOS Y LUBRICANTES</t>
  </si>
  <si>
    <t>FLETES Y GASTOS DESPACHO</t>
  </si>
  <si>
    <t>NEUMATICOS</t>
  </si>
  <si>
    <t xml:space="preserve"> SEGUROS</t>
  </si>
  <si>
    <t>Corrección monetaria de retiros</t>
  </si>
  <si>
    <t>Correción monetaria financiera</t>
  </si>
  <si>
    <t>Indemnización voluntaria</t>
  </si>
  <si>
    <t>Coreeción Monetaria CPI</t>
  </si>
  <si>
    <t>Beneficio artículo 14 Ter C</t>
  </si>
  <si>
    <t>Renta Líquida del ejercicio</t>
  </si>
  <si>
    <t>retiros del ejercicio</t>
  </si>
  <si>
    <t>Renta Líquida Invertida</t>
  </si>
  <si>
    <t>F 1923</t>
  </si>
  <si>
    <t>FOLIO</t>
  </si>
  <si>
    <t>Declaración Jurada Anual sobre determinación de la Renta Líquida Imponible, Renta a atribuir  y Renta Atribuida a los propietarios, titulares, socios, accionistas de SpA o comuneros  para contribuyentes acogidos a las disposiciones de la letra A) del artículo 14 de la Ley sobre Impuesto a la Renta. (Régimen de Renta Atribuida)</t>
  </si>
  <si>
    <t xml:space="preserve">Sección A: IDENTIFICACION DEL DECLARANTE </t>
  </si>
  <si>
    <t xml:space="preserve">ROL ÚNICO TRIBUTARIO </t>
  </si>
  <si>
    <t>NOMBRE O RAZÓN SOCIAL</t>
  </si>
  <si>
    <t>C1</t>
  </si>
  <si>
    <t xml:space="preserve">DOMICILIO </t>
  </si>
  <si>
    <t>COMUNA</t>
  </si>
  <si>
    <t>CORREO ELECTRÓNICO</t>
  </si>
  <si>
    <t>TELÉFONO</t>
  </si>
  <si>
    <t>Sección B: Detalle de conceptos y/o partidas que componen la RLI y la Renta a Atribuir</t>
  </si>
  <si>
    <t>Nº</t>
  </si>
  <si>
    <t>CONCEPTO O PARTIDA</t>
  </si>
  <si>
    <t>MONTO</t>
  </si>
  <si>
    <t>CUADRO RESUMEN DE LA SECCIÓN B (Detalle de conceptos y/o partidas que componen la RLI y la Renta a Atribuir)</t>
  </si>
  <si>
    <t>RENTA LÍQUIDA IMPONIBLE</t>
  </si>
  <si>
    <t>RENTA A ATRIBUIR</t>
  </si>
  <si>
    <t>Sección C: RENTA ATRIBUIDA A LOS PROPIETARIOS, TITULARES, SOCIOS,  ACCIONISTAS DE SpA O COMUNEROS</t>
  </si>
  <si>
    <t>RUT Titular, Socio, comunero o accionista</t>
  </si>
  <si>
    <t>Monto Renta Atribuida</t>
  </si>
  <si>
    <t>Crédito por Impuesto de Primera Categoría</t>
  </si>
  <si>
    <t>Crédito por Impuestos pagados en el exterior, imputable a impuestos finales</t>
  </si>
  <si>
    <t>Con Derecho a devolución</t>
  </si>
  <si>
    <t>Sin Derecho a devolución</t>
  </si>
  <si>
    <t>C11</t>
  </si>
  <si>
    <t>C12</t>
  </si>
  <si>
    <t>Sección D: CUADRO RESUMEN DE SECCIÓN C (RENTA ATRIBUIDA A LOS PROPIETARIOS, TITULARES, SOCIOS,  ACCIONISTAS DE SpA O COMUNEROS)</t>
  </si>
  <si>
    <t>Total Informados</t>
  </si>
  <si>
    <t>Total Renta Atribuida</t>
  </si>
  <si>
    <t>Total Crédito por Impuesto de Primera Categoría</t>
  </si>
  <si>
    <t>Total Crédito por Impuestos pagados en el exterior imputable a impuestos finales</t>
  </si>
  <si>
    <t>DECLARO BAJO JURAMENTO QUE LOS DATOS CONTENIDOS EN EL PRESENTE DOCUMENTO SON LA EXPRESION FIEL DE LA VERDAD, POR LO QUE ASUMO LA RESPONSABILIDAD CORRESPONDIENTE</t>
  </si>
  <si>
    <t>RUT REPRESENTANTE LEGAL</t>
  </si>
  <si>
    <r>
      <rPr>
        <sz val="11"/>
        <rFont val="Calibri"/>
        <family val="2"/>
      </rPr>
      <t>CONCEPTO O PARTIDA</t>
    </r>
  </si>
  <si>
    <r>
      <rPr>
        <sz val="11"/>
        <rFont val="Calibri"/>
        <family val="2"/>
      </rPr>
      <t>NOMBRE DEL CONCEPTO O PARTIDA</t>
    </r>
  </si>
  <si>
    <r>
      <rPr>
        <sz val="11"/>
        <rFont val="Calibri"/>
        <family val="2"/>
      </rPr>
      <t>CÓD. F22 AT2017</t>
    </r>
  </si>
  <si>
    <r>
      <rPr>
        <sz val="11"/>
        <rFont val="Calibri"/>
        <family val="2"/>
      </rPr>
      <t>INGRESOS BRUTOS</t>
    </r>
  </si>
  <si>
    <r>
      <rPr>
        <sz val="11"/>
        <rFont val="Calibri"/>
        <family val="2"/>
      </rPr>
      <t>+</t>
    </r>
  </si>
  <si>
    <r>
      <rPr>
        <sz val="11"/>
        <rFont val="Calibri"/>
        <family val="2"/>
      </rPr>
      <t>Ingresos del Giro Percibidos o Devengados.</t>
    </r>
  </si>
  <si>
    <r>
      <rPr>
        <sz val="11"/>
        <rFont val="Calibri"/>
        <family val="2"/>
      </rPr>
      <t>Rentas de Fuente Extranjera.</t>
    </r>
  </si>
  <si>
    <r>
      <rPr>
        <sz val="11"/>
        <rFont val="Calibri"/>
        <family val="2"/>
      </rPr>
      <t>Intereses Percibidos o Devengados.</t>
    </r>
  </si>
  <si>
    <r>
      <rPr>
        <sz val="11"/>
        <rFont val="Calibri"/>
        <family val="2"/>
      </rPr>
      <t>Otros Ingresos Percibidos o Devengados.</t>
    </r>
  </si>
  <si>
    <r>
      <rPr>
        <sz val="11"/>
        <rFont val="Calibri"/>
        <family val="2"/>
      </rPr>
      <t>Total Ingresos Brutos (Art. 29)</t>
    </r>
  </si>
  <si>
    <r>
      <rPr>
        <sz val="11"/>
        <rFont val="Calibri"/>
        <family val="2"/>
      </rPr>
      <t>=</t>
    </r>
  </si>
  <si>
    <r>
      <rPr>
        <sz val="11"/>
        <rFont val="Calibri"/>
        <family val="2"/>
      </rPr>
      <t>COSTO DIRECTO</t>
    </r>
  </si>
  <si>
    <r>
      <rPr>
        <sz val="11"/>
        <rFont val="Calibri"/>
        <family val="2"/>
      </rPr>
      <t>-</t>
    </r>
  </si>
  <si>
    <r>
      <rPr>
        <sz val="11"/>
        <rFont val="Calibri"/>
        <family val="2"/>
      </rPr>
      <t>Costo Directo de los Bienes y Servicios.</t>
    </r>
  </si>
  <si>
    <r>
      <rPr>
        <sz val="11"/>
        <rFont val="Calibri"/>
        <family val="2"/>
      </rPr>
      <t>Total Costo Directo (Art. 30)</t>
    </r>
  </si>
  <si>
    <r>
      <rPr>
        <sz val="11"/>
        <rFont val="Calibri"/>
        <family val="2"/>
      </rPr>
      <t>GASTOS NECESARIOS PARA PRODUCIR LA RENTA</t>
    </r>
  </si>
  <si>
    <r>
      <rPr>
        <sz val="11"/>
        <rFont val="Calibri"/>
        <family val="2"/>
      </rPr>
      <t>Remuneraciones.</t>
    </r>
  </si>
  <si>
    <r>
      <rPr>
        <sz val="11"/>
        <rFont val="Calibri"/>
        <family val="2"/>
      </rPr>
      <t>Depreciación Financiera del ejercicio.</t>
    </r>
  </si>
  <si>
    <r>
      <rPr>
        <sz val="11"/>
        <rFont val="Calibri"/>
        <family val="2"/>
      </rPr>
      <t>Intereses Pagados o Adeudados.</t>
    </r>
  </si>
  <si>
    <r>
      <rPr>
        <sz val="11"/>
        <rFont val="Calibri"/>
        <family val="2"/>
      </rPr>
      <t>Gastos por Donaciones.</t>
    </r>
  </si>
  <si>
    <r>
      <rPr>
        <sz val="11"/>
        <rFont val="Calibri"/>
        <family val="2"/>
      </rPr>
      <t>Otros Gastos Financieros.</t>
    </r>
  </si>
  <si>
    <r>
      <rPr>
        <sz val="11"/>
        <rFont val="Calibri"/>
        <family val="2"/>
      </rPr>
      <t>Gastos por Inversión en Investigación y Desarrollo certificados por Corfo.</t>
    </r>
  </si>
  <si>
    <r>
      <rPr>
        <sz val="11"/>
        <rFont val="Calibri"/>
        <family val="2"/>
      </rPr>
      <t>Gastos por Inversión en Investigación y Desarrollo no certificados por Corfo.</t>
    </r>
  </si>
  <si>
    <r>
      <rPr>
        <sz val="11"/>
        <rFont val="Calibri"/>
        <family val="2"/>
      </rPr>
      <t>Costos y  Gastos necesarios para producir las Rentas de Fuente Extranjera.</t>
    </r>
  </si>
  <si>
    <r>
      <rPr>
        <sz val="11"/>
        <rFont val="Calibri"/>
        <family val="2"/>
      </rPr>
      <t>Gastos por Impuesto Renta e Impuesto Diferido.</t>
    </r>
  </si>
  <si>
    <r>
      <rPr>
        <sz val="11"/>
        <rFont val="Calibri"/>
        <family val="2"/>
      </rPr>
      <t>Gastos por adquisición en supermercados y negocios similares.</t>
    </r>
  </si>
  <si>
    <r>
      <rPr>
        <sz val="11"/>
        <rFont val="Calibri"/>
        <family val="2"/>
      </rPr>
      <t>Otros Gastos Deducidos de los Ingresos Brutos.</t>
    </r>
  </si>
  <si>
    <r>
      <rPr>
        <sz val="11"/>
        <rFont val="Calibri"/>
        <family val="2"/>
      </rPr>
      <t>Total Gasto Necesario Para Producir La Renta</t>
    </r>
  </si>
  <si>
    <r>
      <rPr>
        <sz val="11"/>
        <rFont val="Calibri"/>
        <family val="2"/>
      </rPr>
      <t>RENTA LÍQUIDA O PÉRDIDA TRIBUTARIA</t>
    </r>
  </si>
  <si>
    <r>
      <rPr>
        <sz val="11"/>
        <rFont val="Calibri"/>
        <family val="2"/>
      </rPr>
      <t>AJUSTES A LA RENTA LÍQUIDA</t>
    </r>
  </si>
  <si>
    <r>
      <rPr>
        <sz val="11"/>
        <rFont val="Calibri"/>
        <family val="2"/>
      </rPr>
      <t>Corrección Monetaria Saldo Deudor (Art. 32 N°1).</t>
    </r>
  </si>
  <si>
    <r>
      <rPr>
        <sz val="11"/>
        <rFont val="Calibri"/>
        <family val="2"/>
      </rPr>
      <t>Corrección Monetaria Saldo Acreedor (Art. 32 N° 2).</t>
    </r>
  </si>
  <si>
    <r>
      <rPr>
        <sz val="11"/>
        <rFont val="Calibri"/>
        <family val="2"/>
      </rPr>
      <t>Total Ajustes a la Renta Líquida</t>
    </r>
  </si>
  <si>
    <r>
      <rPr>
        <sz val="11"/>
        <rFont val="Calibri"/>
        <family val="2"/>
      </rPr>
      <t>AGREGADOS A LA RENTA LÍQUIDA</t>
    </r>
  </si>
  <si>
    <r>
      <rPr>
        <sz val="11"/>
        <rFont val="Calibri"/>
        <family val="2"/>
      </rPr>
      <t>Gastos Rechazados no Afectos a la Tributación del Art. 21 (Inc. 2° Art. 21)</t>
    </r>
  </si>
  <si>
    <r>
      <rPr>
        <sz val="11"/>
        <rFont val="Calibri"/>
        <family val="2"/>
      </rPr>
      <t>Rentas tributables no reconocidas financieramente.</t>
    </r>
  </si>
  <si>
    <r>
      <rPr>
        <sz val="11"/>
        <rFont val="Calibri"/>
        <family val="2"/>
      </rPr>
      <t>Gastos agregados por donaciones.</t>
    </r>
  </si>
  <si>
    <r>
      <rPr>
        <sz val="11"/>
        <rFont val="Calibri"/>
        <family val="2"/>
      </rPr>
      <t>Gastos que se deben agregar a la RLI según el N°1 del Art. 33.</t>
    </r>
  </si>
  <si>
    <r>
      <rPr>
        <sz val="11"/>
        <rFont val="Calibri"/>
        <family val="2"/>
      </rPr>
      <t>Total Agregados a la Renta Líquida</t>
    </r>
  </si>
  <si>
    <r>
      <rPr>
        <sz val="11"/>
        <rFont val="Calibri"/>
        <family val="2"/>
      </rPr>
      <t>DEDUCCIONES A LA RENTA LÍQUIDA</t>
    </r>
  </si>
  <si>
    <r>
      <rPr>
        <sz val="11"/>
        <rFont val="Calibri"/>
        <family val="2"/>
      </rPr>
      <t>Depreciación Tributaria del Ejercicio</t>
    </r>
  </si>
  <si>
    <r>
      <rPr>
        <sz val="11"/>
        <rFont val="Calibri"/>
        <family val="2"/>
      </rPr>
      <t>Gasto Goodwill Tributario del ejercicio.</t>
    </r>
  </si>
  <si>
    <r>
      <rPr>
        <sz val="11"/>
        <rFont val="Calibri"/>
        <family val="2"/>
      </rPr>
      <t>Impuesto Específico a la Actividad Minera.</t>
    </r>
  </si>
  <si>
    <r>
      <rPr>
        <sz val="11"/>
        <rFont val="Calibri"/>
        <family val="2"/>
      </rPr>
      <t>Gastos Rechazados afectos a la tributación del Inc. 1° Art. 21.</t>
    </r>
  </si>
  <si>
    <r>
      <rPr>
        <sz val="11"/>
        <rFont val="Calibri"/>
        <family val="2"/>
      </rPr>
      <t>Gastos Rechazados afectos a la tributación del Inc. 3° Art. 21.</t>
    </r>
  </si>
  <si>
    <r>
      <rPr>
        <sz val="11"/>
        <rFont val="Calibri"/>
        <family val="2"/>
      </rPr>
      <t>Otras Partidas.</t>
    </r>
  </si>
  <si>
    <r>
      <rPr>
        <sz val="11"/>
        <rFont val="Calibri"/>
        <family val="2"/>
      </rPr>
      <t>Rentas Exentas Impto. 1ª Categoría (Art. 33 N°2).</t>
    </r>
  </si>
  <si>
    <r>
      <rPr>
        <sz val="11"/>
        <rFont val="Calibri"/>
        <family val="2"/>
      </rPr>
      <t>Dividendos y/o Utilidades Sociales (Art.33 N°2).</t>
    </r>
  </si>
  <si>
    <r>
      <rPr>
        <sz val="11"/>
        <rFont val="Calibri"/>
        <family val="2"/>
      </rPr>
      <t>Gastos aceptados por donaciones.</t>
    </r>
  </si>
  <si>
    <r>
      <rPr>
        <sz val="11"/>
        <rFont val="Calibri"/>
        <family val="2"/>
      </rPr>
      <t>Ingresos No Renta (Art. 17).</t>
    </r>
  </si>
  <si>
    <r>
      <rPr>
        <sz val="11"/>
        <rFont val="Calibri"/>
        <family val="2"/>
      </rPr>
      <t>Pérdidas de Ejercicios Anteriores (Art. 31 N°3).</t>
    </r>
  </si>
  <si>
    <r>
      <rPr>
        <sz val="11"/>
        <rFont val="Calibri"/>
        <family val="2"/>
      </rPr>
      <t>Renta Líquida Imponible o Pérdida Tributaria al 31 de Diciembre de XXXX antes de ajustes que ordena el N° 5 del art. 33 de la LIR</t>
    </r>
  </si>
  <si>
    <r>
      <rPr>
        <sz val="11"/>
        <rFont val="Calibri"/>
        <family val="2"/>
      </rPr>
      <t>Retiros o Distribuciones afectas a IGC o IA percibidos según lo dispuesto en el N° 5 del Art. 33  de la LIR.</t>
    </r>
  </si>
  <si>
    <r>
      <rPr>
        <sz val="11"/>
        <rFont val="Calibri"/>
        <family val="2"/>
      </rPr>
      <t>Incremento del inciso final del N°1 del artículo 54 y de los artículos 58 N°2 y 62, de la LIR</t>
    </r>
  </si>
  <si>
    <r>
      <rPr>
        <sz val="11"/>
        <rFont val="Calibri"/>
        <family val="2"/>
      </rPr>
      <t>Renta Líquida Imponible o Pérdida Tributaria al 31 de Diciembre de XXXX ajustada según lo establecido en el N° 5 del art. 33 de la LIR</t>
    </r>
  </si>
  <si>
    <r>
      <rPr>
        <sz val="11"/>
        <rFont val="Calibri"/>
        <family val="2"/>
      </rPr>
      <t>Deducción según letra C) del Art. 14 ter de la LIR</t>
    </r>
  </si>
  <si>
    <r>
      <rPr>
        <sz val="11"/>
        <rFont val="Calibri"/>
        <family val="2"/>
      </rPr>
      <t>Deducción según inc. Final del N° 5 de la letra A) del Art. 14 de la LIR</t>
    </r>
  </si>
  <si>
    <r>
      <rPr>
        <sz val="11"/>
        <rFont val="Calibri"/>
        <family val="2"/>
      </rPr>
      <t>Renta Líquida Imponible a afectarse con IDPC o Pérdida Tributaria al 31 de Diciembre</t>
    </r>
  </si>
  <si>
    <r>
      <rPr>
        <sz val="11"/>
        <rFont val="Calibri"/>
        <family val="2"/>
      </rPr>
      <t>DETERMINACIÓN DE LA RENTA A ATRIBUIR</t>
    </r>
  </si>
  <si>
    <r>
      <rPr>
        <sz val="11"/>
        <rFont val="Calibri"/>
        <family val="2"/>
      </rPr>
      <t>Rentas percibidas o devengadas exentas del IDPC pero afectas a IGC o IA</t>
    </r>
  </si>
  <si>
    <r>
      <rPr>
        <sz val="11"/>
        <rFont val="Calibri"/>
        <family val="2"/>
      </rPr>
      <t>Otras cantidades percibidas o devengadas no consideradas en la RLI ni en las rentas exentas pero que si se encuentren afectas a IGC o IA</t>
    </r>
  </si>
  <si>
    <r>
      <rPr>
        <sz val="11"/>
        <rFont val="Calibri"/>
        <family val="2"/>
      </rPr>
      <t>RENTAS ATRIBUIDAS DE TERCEROS</t>
    </r>
  </si>
  <si>
    <r>
      <rPr>
        <sz val="11"/>
        <rFont val="Calibri"/>
        <family val="2"/>
      </rPr>
      <t>Sujetas a las normas del N° 1 letra C), del Art. 14 de la LIR.</t>
    </r>
  </si>
  <si>
    <r>
      <rPr>
        <sz val="11"/>
        <rFont val="Calibri"/>
        <family val="2"/>
      </rPr>
      <t>Sujetas a las normas de la letra A) del Art. 14 ter de la LIR.</t>
    </r>
  </si>
  <si>
    <r>
      <rPr>
        <sz val="11"/>
        <rFont val="Calibri"/>
        <family val="2"/>
      </rPr>
      <t>Sujetas a las normas del N° 2 letra C), del Art. 14 de la LIR (para el caso de los empresarios individuales).</t>
    </r>
  </si>
  <si>
    <r>
      <rPr>
        <sz val="11"/>
        <rFont val="Calibri"/>
        <family val="2"/>
      </rPr>
      <t>Rentas atribuidas por parte de terceros al término de giro (según el N°1 del artículo 38 bis)</t>
    </r>
  </si>
  <si>
    <t>Rec2</t>
  </si>
  <si>
    <t>Total general</t>
  </si>
  <si>
    <t>Etiquetas de fila</t>
  </si>
  <si>
    <t>Perdidas</t>
  </si>
  <si>
    <t>ganancias</t>
  </si>
  <si>
    <t>RENTA A ATRIBUIR A LOS SOCIOS</t>
  </si>
  <si>
    <t>=</t>
  </si>
  <si>
    <t>12.654.321-2</t>
  </si>
  <si>
    <t>Jimmy Cejon RUT 8.640.201-9 Particupa en un 65% de las Utilidades</t>
  </si>
  <si>
    <t>8.640.201-9</t>
  </si>
  <si>
    <t>Declaración jurada anual sobre retiros, remesas y/o dividendos distribuidos y créditos correspondientes efectuados por contribuyentes sujetos al régimen de la letra A) del artículo 14 de la Ley sobre Impuesto a la Renta y sobre saldo de retiros en exceso pendiente de imputación.</t>
  </si>
  <si>
    <t>F1940</t>
  </si>
  <si>
    <t>Sección A: IDENTIFICACIÓN DEL DECLARANTE (Contribuyente sujeto al Régimen de Renta Atribuida)</t>
  </si>
  <si>
    <t>ROL ÚNICO TRIBUTARIO</t>
  </si>
  <si>
    <t xml:space="preserve">CORREO ELECTRÓNICO </t>
  </si>
  <si>
    <t>Sección B: ANTECEDENTES DE LOS INFORMADOS (Receptor del retiro, remesa y/o dividendo distribuido: Persona Natural o Jurídica Extranjera)</t>
  </si>
  <si>
    <t>FECHA DEL RETIRO, REMESA Y/O DIVIDENDO DISTRIBUIDO</t>
  </si>
  <si>
    <t>RUT DEL BENEFICIARIO DEL RETIRO, REMESA Y/O DIVIDENDO DISTRIBUIDO</t>
  </si>
  <si>
    <t xml:space="preserve">MONTOS RETIROS, REMESAS Y/O DIVIDENDOS DISTRIBUIDOSREAJUSTADOS ($) 
</t>
  </si>
  <si>
    <t>CRÉDITOS PARA IMPUESTO GLOBAL COMPLEMENTARIO Y/O ADICIONAL</t>
  </si>
  <si>
    <t>DEVOLUCIÓN DE CAPITAL ART.17 N° 7 LIR</t>
  </si>
  <si>
    <t>NÚMERO DE CERTIFICADO</t>
  </si>
  <si>
    <t>AFECTOS A LOS IMPUESTOS GLOBAL COMPLEMENTARIO Y/O ADICIONAL</t>
  </si>
  <si>
    <t xml:space="preserve">EXENTOS O NO AFECTOS A LOS IMPUESTOS GLOBAL COMPLEMENTARIO Y/O ADICIONAL </t>
  </si>
  <si>
    <t>ACUMULADOS A CONTAR DEL 01.01.2017</t>
  </si>
  <si>
    <t>ACUMULADOS HASTA EL 31.12.2016</t>
  </si>
  <si>
    <t xml:space="preserve">CRÉDITO POR IMPUESTO TASA ADICIONAL EX. ART. 21 LIR. </t>
  </si>
  <si>
    <t>CON CRÉDITO POR IDPC  GENERADOS A CONTAR DEL 01.01.2017</t>
  </si>
  <si>
    <t>CON CRÉDITO POR IDPC  ACUMULADOS HASTA EL 31.12.2016</t>
  </si>
  <si>
    <t>CON DERECHO A CRÉDITO POR IDPC VOLUNTARIO</t>
  </si>
  <si>
    <t>SIN DERECHO A CRÉDITO</t>
  </si>
  <si>
    <t xml:space="preserve">RENTAS EXENTAS E INGRESOS NO CONSTITUTIVOS DE RENTA 
</t>
  </si>
  <si>
    <t>RENTAS EXENTAS DE IMPUESTO DE GLOBAL COMPLEMENTARIO (IGC) Y/O ADICIONAL (IA)</t>
  </si>
  <si>
    <t>INGRESOS NO CONSTITUTIVOS DE  RENTA</t>
  </si>
  <si>
    <t>RENTAS CON TRIBUTACIÓN CUMPLIDA</t>
  </si>
  <si>
    <t>RENTAS GENERADAS HASTA EL 31.12.83 Y UTILIDADES AFECTADAS CON ISFUT</t>
  </si>
  <si>
    <t>SIN DERECHO A DEVOLUCIÓN</t>
  </si>
  <si>
    <t>CON DERECHO A DEVOLUCIÓN</t>
  </si>
  <si>
    <t>CRÉDITO TOTAL DISPONIBLE CONTRA IMPUESTOS FINALES (ARTS. 41 A) Y 41 C) DE LA LIR)</t>
  </si>
  <si>
    <t>Sección C: ANTECEDENTES DE RETIROS EN EXCESO EXISTENTES AL 31.12.2016, PENDIENTES DE IMPUTACIÓN AL 31 DE DICIEMBRE DEL AÑO INFORMADO (Detalle de saldos pendientes de imputación)</t>
  </si>
  <si>
    <t>RUT DEL BENEFICIARIO DEL RETIRO (TITULAR O CESIONARIO)</t>
  </si>
  <si>
    <t xml:space="preserve">MONTO DE RETIROS EN EXCESO REAJUSTADOS ($)
</t>
  </si>
  <si>
    <t>C19</t>
  </si>
  <si>
    <t>C20</t>
  </si>
  <si>
    <t>C21</t>
  </si>
  <si>
    <t>CUADRO RESUMEN FINAL DE LA DECLARACIÓN</t>
  </si>
  <si>
    <t xml:space="preserve">MONTOS RETIROS, REMESAS Y/O DIVIDENDOS DISTRIBUIDOS REAJUSTADOS ($) </t>
  </si>
  <si>
    <t>CRÉDITOS PARA IMPUESTO GLOBAL COMPLEMENTARIO O ADICIONAL</t>
  </si>
  <si>
    <t>TOTAL DE CASOS INFORMADOS</t>
  </si>
  <si>
    <t>MONTO DE RETIROS EN EXCESO, REAJUSTADOS ($)</t>
  </si>
  <si>
    <t>TOTAL DE CASOS DE RETIROS EN EXCESO INFORMADOS</t>
  </si>
  <si>
    <t>AFECTOS A LOS IMPUESTOS GLOBAL COMPLEMENTARIO O ADICIONAL</t>
  </si>
  <si>
    <t xml:space="preserve">EXENTOS O NO AFECTOS A LOS IMPUESTOS GLOBAL COMPLEMENTARIO O ADICIONAL </t>
  </si>
  <si>
    <t xml:space="preserve">RENTAS EXENTAS E INGRESOS NO CONSTITUTIVOS DE RENTA (REX)
</t>
  </si>
  <si>
    <t>RENTAS GENERADAS HASTA EL 31.12.83 Y/O UTILIDADES AFECTADAS CON ISFUT</t>
  </si>
  <si>
    <t>C32</t>
  </si>
  <si>
    <t>C33</t>
  </si>
  <si>
    <t>C34</t>
  </si>
  <si>
    <t>C35</t>
  </si>
  <si>
    <t>C36</t>
  </si>
  <si>
    <t>C37</t>
  </si>
  <si>
    <t>C38</t>
  </si>
  <si>
    <t>C39</t>
  </si>
  <si>
    <t>RUT PROFESIONAL TÉCNICO ENCARGADO DE CONFECCIONAR ESTOS REGISTROS</t>
  </si>
  <si>
    <t>30/07/207</t>
  </si>
  <si>
    <t>F1938</t>
  </si>
  <si>
    <t>Declaración Jurada anual sobre movimientos y saldos de los registros de rentas empresariales del Régimen de Renta Atribuida a que se refiere la letra A) del artículo 14 de la Ley sobre Impuesto a la Renta.</t>
  </si>
  <si>
    <t>Sección A: IDENTIFICACIÓN DEL DECLARANTE</t>
  </si>
  <si>
    <t>Sección B: ANTECEDENTES DE LOS REGISTROS</t>
  </si>
  <si>
    <t>TIPO DE OPERACIÓN</t>
  </si>
  <si>
    <t>FECHA DE REGISTRO</t>
  </si>
  <si>
    <t>CONTROL</t>
  </si>
  <si>
    <t>RENTAS ATRIBUIDAS PROPIAS 
(RAP)</t>
  </si>
  <si>
    <t>DIFERENCIA ENTRE DEPRECIACIÓN ACELERADA Y NORMAL
(DDAN)</t>
  </si>
  <si>
    <t>RENTAS EXENTAS E INGRESOS NO CONSTITUTIVOS DE RENTA (REX)</t>
  </si>
  <si>
    <t>SALDOS ACUMULADOS DE CRÉDITOS (SAC)</t>
  </si>
  <si>
    <t>SALDO TOTAL DE UTILIDADES TRIBUTABLES (STUT)</t>
  </si>
  <si>
    <t>RETIROS, REMESAS O DISTRIBUCIONES AFECTOS A IGC O IA, NO IMPUTADOS A LOS REGISTRIOS RAP, DDAN o REX.</t>
  </si>
  <si>
    <t>RENTAS EXENTAS DE IMPUESTO GLOBAL COMPLEMENTARIO (IGC) Y/O ADICIONAL (IA)</t>
  </si>
  <si>
    <t>INGRESOS NO RENTA</t>
  </si>
  <si>
    <t>CON CRÉDITO POR IDPC ACUMULADOS HASTA EL 31.12.2016</t>
  </si>
  <si>
    <t>CON CRÉDITO POR IDPC ACUMULADOS CONTAR DEL 01.01.2017</t>
  </si>
  <si>
    <t>OTRAS RENTAS PERCIBIDAS DESDE 14 TER LETRA A) O 14 LETRA C) N°S 1 y 2</t>
  </si>
  <si>
    <t>RENTAS PROVENIENTES DEL REGISTRO RAP</t>
  </si>
  <si>
    <t>Sección C: TASA EFECTIVA DEL CRÉDITO DEL FUT (TEF)</t>
  </si>
  <si>
    <t>TASA EFECTIVA DEL CRÉDITO DEL FUT (TEF)</t>
  </si>
  <si>
    <t>RENTAS ATRIBUIDAS PROPIAS (RAP)</t>
  </si>
  <si>
    <t>SALDO ACUMULADOS DE CRÉDITOS (SAC)</t>
  </si>
  <si>
    <t>TOTAL CASOS INFORMADOS</t>
  </si>
  <si>
    <t>CON CRÉDITO POR IDPC ACUMULADOS  CONTAR DEL 01.01.2017</t>
  </si>
  <si>
    <t>FORMATO RUT</t>
  </si>
  <si>
    <t>Anexo N° 1: Registro de Rentas Empresariales del Régimen de Renta Atribuida.</t>
  </si>
  <si>
    <t>DETALLE</t>
  </si>
  <si>
    <t>Control</t>
  </si>
  <si>
    <t>Rentas Atribuidas Propias (RAP)
(1)</t>
  </si>
  <si>
    <t>Rentas Exentas e Ingresos no constitutivos de renta (REX)
(3)</t>
  </si>
  <si>
    <t>Saldo Acumulado de Créditos (SAC)
(4)</t>
  </si>
  <si>
    <t>SALDO TOTAL DE UTILIDADES TRIBUTABLES (STUT)
(5)</t>
  </si>
  <si>
    <t>Acumulados a contar del 01.01.2017</t>
  </si>
  <si>
    <t>Acumulados hasta el 31.12.2016</t>
  </si>
  <si>
    <t>Ingresos No Renta</t>
  </si>
  <si>
    <t>Tasa de crédito vigente (%)</t>
  </si>
  <si>
    <t>Tasa 8%</t>
  </si>
  <si>
    <t>Rentas con tributación cumplida</t>
  </si>
  <si>
    <t>Rentas provenientes del registro RAP</t>
  </si>
  <si>
    <t>Con Derecho a Devolución</t>
  </si>
  <si>
    <t>Sin Derecho a Devolución</t>
  </si>
  <si>
    <t>1.</t>
  </si>
  <si>
    <t>$.....</t>
  </si>
  <si>
    <t>Saldo inicial o Sub total N°1 reajustado (Saldo positivo o negativo)</t>
  </si>
  <si>
    <t>Se deberá registrar al término del año comercial:</t>
  </si>
  <si>
    <t>3.1</t>
  </si>
  <si>
    <t>Rentas o cantidades generadas por la propia empresa (RAP):</t>
  </si>
  <si>
    <t>4.1</t>
  </si>
  <si>
    <t>4.2</t>
  </si>
  <si>
    <t>4.3</t>
  </si>
  <si>
    <t>Saldo de retiros del ejercicio no imputados a los registros.</t>
  </si>
  <si>
    <t>Nota 1: La columna "Control" considera la sumatoria de las columnas RAP, DDAN y REX.</t>
  </si>
  <si>
    <t>Nota 2: La columna "STUT" considera el monto total de utilidades acumuladas en el registro FUT al 31.12.2016, el cual se mantiene para el control de los créditos de primera categoría generados hasta el 31.12.2016 a los que se tendrá derecho cuando se imputen retiros, remesas o distribuciones afectas a IGC o IA.</t>
  </si>
  <si>
    <t>FUT SIN CRÉDITO $12.498.658 (impuesto de 1 Categoria 11.650.322)</t>
  </si>
  <si>
    <t>Saldos iniciales</t>
  </si>
  <si>
    <r>
      <rPr>
        <b/>
        <u/>
        <sz val="20"/>
        <color indexed="8"/>
        <rFont val="Calibri"/>
        <family val="2"/>
      </rPr>
      <t>MÁS</t>
    </r>
    <r>
      <rPr>
        <b/>
        <sz val="20"/>
        <color indexed="8"/>
        <rFont val="Calibri"/>
        <family val="2"/>
      </rPr>
      <t>: 
reajuste al termino del ejercicio</t>
    </r>
  </si>
  <si>
    <r>
      <t xml:space="preserve">Rentas Exentas de Impuesto Global Complementario (IGC) </t>
    </r>
    <r>
      <rPr>
        <b/>
        <sz val="15"/>
        <rFont val="Calibri"/>
        <family val="2"/>
      </rPr>
      <t>y/o Impuesto Adicional (IA)</t>
    </r>
  </si>
  <si>
    <r>
      <t>Otras rentas percibidas (14 ter letra A, 14 l</t>
    </r>
    <r>
      <rPr>
        <b/>
        <sz val="15"/>
        <color indexed="8"/>
        <rFont val="Calibri"/>
        <family val="2"/>
      </rPr>
      <t xml:space="preserve">etra C N°s 1 y 2) </t>
    </r>
  </si>
  <si>
    <r>
      <t xml:space="preserve">Rentas generadas </t>
    </r>
    <r>
      <rPr>
        <b/>
        <sz val="15"/>
        <rFont val="Calibri"/>
        <family val="2"/>
      </rPr>
      <t>hasta el 31.12.1983 y utilidades afectadas con ISFUT</t>
    </r>
  </si>
  <si>
    <r>
      <t xml:space="preserve">Crédito Total Disponible contra impuestos finales </t>
    </r>
    <r>
      <rPr>
        <b/>
        <sz val="15"/>
        <color indexed="8"/>
        <rFont val="Calibri"/>
        <family val="2"/>
      </rPr>
      <t>(Arts. 41 A) y 41 C) de la LIR)</t>
    </r>
  </si>
  <si>
    <r>
      <rPr>
        <b/>
        <sz val="15"/>
        <rFont val="Calibri"/>
        <family val="2"/>
      </rPr>
      <t>Sin Derecho a Devolución</t>
    </r>
  </si>
  <si>
    <r>
      <rPr>
        <b/>
        <sz val="15"/>
        <rFont val="Calibri"/>
        <family val="2"/>
      </rPr>
      <t>Con Derecho a Devolución</t>
    </r>
  </si>
  <si>
    <t xml:space="preserve">Se deberá agregar las siguientes cantidades:
I. El saldo positivo que resulte en la determinación de la renta líquida imponible (RLI), 
II. Las rentas percibidas o devengadas por la empresa que se encuentran exentas del IDPC.
</t>
  </si>
  <si>
    <t>Sub total N°3 (Saldo positivo o negativo)</t>
  </si>
  <si>
    <t xml:space="preserve">Imputaciones al término del año comercial, </t>
  </si>
  <si>
    <t>Gastos rechazados del inciso segundo del articulo 21, del ejercicio reajustados</t>
  </si>
  <si>
    <t>Retiros del ejercicio, se imputan proporcionales</t>
  </si>
  <si>
    <t>REMANENTE PARA EL EJERCICIO SIGUIENTE</t>
  </si>
  <si>
    <t>Gastos rechazados del art 21 inciso segundo generados antes del 01.01.2017</t>
  </si>
  <si>
    <r>
      <t xml:space="preserve">REMANENTE PARA EL EJERCICIO SIGUIENTE 
</t>
    </r>
    <r>
      <rPr>
        <sz val="20"/>
        <color indexed="8"/>
        <rFont val="Calibri"/>
        <family val="2"/>
      </rPr>
      <t>(POSITIVO Y/O NEGATIVO, según corresponda)</t>
    </r>
  </si>
  <si>
    <t>TEF</t>
  </si>
  <si>
    <t>Tasa Efectiva (TEF) 0,238792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</si>
</sst>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 #,##0_-;_-* &quot;-&quot;??_-;_-@_-"/>
    <numFmt numFmtId="165" formatCode="#,##0.0000"/>
    <numFmt numFmtId="166" formatCode="_(* #,##0.00_);_(* \(#,##0.00\);_(* &quot;-&quot;??_);_(@_)"/>
    <numFmt numFmtId="167" formatCode="_(* #,##0_);_(* \(#,##0\);_(* &quot;-&quot;??_);_(@_)"/>
    <numFmt numFmtId="168" formatCode="#,##0;\(#,##0\)"/>
    <numFmt numFmtId="169" formatCode="0.0%"/>
  </numFmts>
  <fonts count="5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b/>
      <u/>
      <sz val="11"/>
      <color theme="1"/>
      <name val="Calibri"/>
      <family val="2"/>
      <scheme val="minor"/>
    </font>
    <font>
      <b/>
      <sz val="11"/>
      <name val="Calibri"/>
      <family val="2"/>
      <scheme val="minor"/>
    </font>
    <font>
      <b/>
      <sz val="11"/>
      <name val="Calibri"/>
      <family val="2"/>
    </font>
    <font>
      <b/>
      <sz val="12"/>
      <name val="Calibri"/>
      <family val="2"/>
      <scheme val="minor"/>
    </font>
    <font>
      <b/>
      <sz val="12"/>
      <name val="Calibri"/>
      <family val="2"/>
    </font>
    <font>
      <sz val="11"/>
      <name val="Calibri"/>
      <family val="2"/>
      <scheme val="minor"/>
    </font>
    <font>
      <sz val="11"/>
      <name val="Calibri"/>
      <family val="2"/>
    </font>
    <font>
      <b/>
      <u/>
      <sz val="11"/>
      <name val="Calibri"/>
      <family val="2"/>
      <scheme val="minor"/>
    </font>
    <font>
      <b/>
      <u/>
      <sz val="11"/>
      <name val="Calibri"/>
      <family val="2"/>
    </font>
    <font>
      <b/>
      <sz val="11"/>
      <color indexed="8"/>
      <name val="Calibri"/>
      <family val="2"/>
    </font>
    <font>
      <sz val="12"/>
      <color theme="1"/>
      <name val="Calibri"/>
      <family val="2"/>
      <scheme val="minor"/>
    </font>
    <font>
      <b/>
      <sz val="12"/>
      <color indexed="8"/>
      <name val="Calibri"/>
      <family val="2"/>
    </font>
    <font>
      <b/>
      <sz val="11"/>
      <color theme="4"/>
      <name val="Calibri"/>
      <family val="2"/>
      <scheme val="minor"/>
    </font>
    <font>
      <sz val="8"/>
      <name val="Arial"/>
      <family val="2"/>
    </font>
    <font>
      <sz val="10"/>
      <name val="Arial"/>
      <family val="2"/>
    </font>
    <font>
      <b/>
      <sz val="10"/>
      <name val="Arial"/>
      <family val="2"/>
    </font>
    <font>
      <b/>
      <sz val="8"/>
      <name val="Arial"/>
      <family val="2"/>
    </font>
    <font>
      <sz val="8"/>
      <color indexed="8"/>
      <name val="Arial"/>
      <family val="2"/>
    </font>
    <font>
      <sz val="11"/>
      <color rgb="FF000000"/>
      <name val="Calibri"/>
      <family val="2"/>
    </font>
    <font>
      <b/>
      <sz val="8"/>
      <color indexed="10"/>
      <name val="Arial"/>
      <family val="2"/>
    </font>
    <font>
      <b/>
      <sz val="8"/>
      <color indexed="8"/>
      <name val="Arial"/>
      <family val="2"/>
    </font>
    <font>
      <sz val="8"/>
      <color indexed="10"/>
      <name val="Arial"/>
      <family val="2"/>
    </font>
    <font>
      <sz val="14"/>
      <name val="Arial"/>
      <family val="2"/>
    </font>
    <font>
      <b/>
      <sz val="22"/>
      <color theme="1"/>
      <name val="Arial"/>
      <family val="2"/>
    </font>
    <font>
      <b/>
      <sz val="11"/>
      <color theme="1"/>
      <name val="Arial"/>
      <family val="2"/>
    </font>
    <font>
      <i/>
      <sz val="11"/>
      <color theme="1"/>
      <name val="Calibri"/>
      <family val="2"/>
      <scheme val="minor"/>
    </font>
    <font>
      <sz val="15"/>
      <color theme="1"/>
      <name val="Calibri"/>
      <family val="2"/>
      <scheme val="minor"/>
    </font>
    <font>
      <b/>
      <sz val="15"/>
      <color theme="1"/>
      <name val="Calibri"/>
      <family val="2"/>
      <scheme val="minor"/>
    </font>
    <font>
      <b/>
      <sz val="15"/>
      <color indexed="8"/>
      <name val="Calibri"/>
      <family val="2"/>
    </font>
    <font>
      <b/>
      <sz val="20"/>
      <color indexed="8"/>
      <name val="Calibri"/>
      <family val="2"/>
    </font>
    <font>
      <b/>
      <u/>
      <sz val="20"/>
      <color indexed="8"/>
      <name val="Calibri"/>
      <family val="2"/>
    </font>
    <font>
      <b/>
      <sz val="20"/>
      <color theme="1"/>
      <name val="Calibri"/>
      <family val="2"/>
      <scheme val="minor"/>
    </font>
    <font>
      <sz val="20"/>
      <color theme="1"/>
      <name val="Calibri"/>
      <family val="2"/>
      <scheme val="minor"/>
    </font>
    <font>
      <b/>
      <sz val="18"/>
      <color theme="1"/>
      <name val="Calibri"/>
      <family val="2"/>
      <scheme val="minor"/>
    </font>
    <font>
      <b/>
      <sz val="15"/>
      <name val="Calibri"/>
      <family val="2"/>
      <scheme val="minor"/>
    </font>
    <font>
      <b/>
      <sz val="15"/>
      <name val="Calibri"/>
      <family val="2"/>
    </font>
    <font>
      <b/>
      <sz val="20"/>
      <name val="Calibri"/>
      <family val="2"/>
      <scheme val="minor"/>
    </font>
    <font>
      <sz val="20"/>
      <name val="Calibri"/>
      <family val="2"/>
    </font>
    <font>
      <sz val="20"/>
      <name val="Calibri"/>
      <family val="2"/>
      <scheme val="minor"/>
    </font>
    <font>
      <b/>
      <sz val="18"/>
      <name val="Calibri"/>
      <family val="2"/>
      <scheme val="minor"/>
    </font>
    <font>
      <b/>
      <sz val="20"/>
      <color theme="1"/>
      <name val="Calibri"/>
      <family val="2"/>
    </font>
    <font>
      <sz val="20"/>
      <color indexed="8"/>
      <name val="Calibri"/>
      <family val="2"/>
    </font>
    <font>
      <sz val="15"/>
      <name val="Arial"/>
      <family val="2"/>
    </font>
    <font>
      <b/>
      <sz val="15"/>
      <name val="Arial"/>
      <family val="2"/>
    </font>
    <font>
      <sz val="12"/>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0.34998626667073579"/>
        <bgColor indexed="64"/>
      </patternFill>
    </fill>
  </fills>
  <borders count="51">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bottom/>
      <diagonal/>
    </border>
    <border>
      <left/>
      <right/>
      <top/>
      <bottom style="double">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0" fontId="20" fillId="0" borderId="0"/>
    <xf numFmtId="166" fontId="20" fillId="0" borderId="0" applyFont="0" applyFill="0" applyBorder="0" applyAlignment="0" applyProtection="0"/>
  </cellStyleXfs>
  <cellXfs count="515">
    <xf numFmtId="0" fontId="0" fillId="0" borderId="0" xfId="0"/>
    <xf numFmtId="0" fontId="0" fillId="3" borderId="1" xfId="0" applyFill="1" applyBorder="1" applyAlignment="1"/>
    <xf numFmtId="3" fontId="0" fillId="3" borderId="1" xfId="0" applyNumberFormat="1" applyFill="1" applyBorder="1" applyAlignment="1"/>
    <xf numFmtId="0" fontId="4" fillId="2" borderId="1" xfId="0" applyFont="1" applyFill="1" applyBorder="1" applyAlignment="1"/>
    <xf numFmtId="3" fontId="4" fillId="2" borderId="1" xfId="0" applyNumberFormat="1" applyFont="1" applyFill="1" applyBorder="1" applyAlignment="1"/>
    <xf numFmtId="0" fontId="0" fillId="0" borderId="0" xfId="0" applyFont="1" applyBorder="1"/>
    <xf numFmtId="0" fontId="0" fillId="0" borderId="0" xfId="0" applyFont="1"/>
    <xf numFmtId="0" fontId="0" fillId="3" borderId="2" xfId="0" applyFont="1" applyFill="1" applyBorder="1"/>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6" fillId="3" borderId="2" xfId="0" applyFont="1" applyFill="1" applyBorder="1"/>
    <xf numFmtId="0" fontId="0" fillId="3" borderId="0" xfId="0" applyFont="1" applyFill="1" applyBorder="1"/>
    <xf numFmtId="0" fontId="0" fillId="3" borderId="7" xfId="0" applyFont="1" applyFill="1" applyBorder="1"/>
    <xf numFmtId="0" fontId="3" fillId="3" borderId="0" xfId="0" applyFont="1" applyFill="1" applyBorder="1" applyAlignment="1">
      <alignment horizontal="center"/>
    </xf>
    <xf numFmtId="0" fontId="3" fillId="3" borderId="7" xfId="0" applyFont="1" applyFill="1" applyBorder="1" applyAlignment="1">
      <alignment horizontal="center"/>
    </xf>
    <xf numFmtId="0" fontId="0" fillId="3" borderId="0" xfId="0" applyFont="1" applyFill="1" applyBorder="1" applyAlignment="1">
      <alignment horizontal="center"/>
    </xf>
    <xf numFmtId="0" fontId="7" fillId="3" borderId="0" xfId="0" applyFont="1" applyFill="1" applyBorder="1" applyAlignment="1">
      <alignment horizontal="center"/>
    </xf>
    <xf numFmtId="0" fontId="4" fillId="3" borderId="2" xfId="0" applyFont="1" applyFill="1" applyBorder="1"/>
    <xf numFmtId="0" fontId="0" fillId="3" borderId="7" xfId="0" applyFont="1" applyFill="1" applyBorder="1" applyAlignment="1">
      <alignment horizontal="center"/>
    </xf>
    <xf numFmtId="0" fontId="0" fillId="3" borderId="0" xfId="0" applyFont="1" applyFill="1" applyBorder="1" applyAlignment="1"/>
    <xf numFmtId="0" fontId="2" fillId="3" borderId="2" xfId="0" applyFont="1" applyFill="1" applyBorder="1"/>
    <xf numFmtId="0" fontId="2" fillId="3" borderId="0" xfId="0" applyFont="1" applyFill="1" applyBorder="1"/>
    <xf numFmtId="0" fontId="2" fillId="3" borderId="0" xfId="0" applyFont="1" applyFill="1" applyBorder="1" applyAlignment="1">
      <alignment horizontal="center"/>
    </xf>
    <xf numFmtId="0" fontId="2" fillId="3" borderId="8" xfId="0" applyFont="1" applyFill="1" applyBorder="1" applyAlignment="1">
      <alignment horizontal="center"/>
    </xf>
    <xf numFmtId="0" fontId="7" fillId="3" borderId="2" xfId="0" applyFont="1" applyFill="1" applyBorder="1"/>
    <xf numFmtId="0" fontId="0" fillId="3" borderId="0" xfId="0" quotePrefix="1" applyFont="1" applyFill="1" applyBorder="1" applyAlignment="1">
      <alignment horizontal="center"/>
    </xf>
    <xf numFmtId="0" fontId="9" fillId="3" borderId="2" xfId="0" applyFont="1" applyFill="1" applyBorder="1"/>
    <xf numFmtId="0" fontId="11" fillId="3" borderId="2" xfId="0" applyFont="1" applyFill="1" applyBorder="1"/>
    <xf numFmtId="0" fontId="0" fillId="3" borderId="9" xfId="0" applyFont="1" applyFill="1" applyBorder="1" applyAlignment="1">
      <alignment horizontal="center"/>
    </xf>
    <xf numFmtId="0" fontId="3" fillId="3" borderId="0" xfId="0" applyFont="1" applyFill="1" applyBorder="1"/>
    <xf numFmtId="0" fontId="3" fillId="3" borderId="2" xfId="0" applyFont="1" applyFill="1" applyBorder="1"/>
    <xf numFmtId="0" fontId="9" fillId="0" borderId="2" xfId="0" applyFont="1" applyFill="1" applyBorder="1"/>
    <xf numFmtId="0" fontId="0" fillId="0" borderId="0" xfId="0" applyFont="1" applyFill="1" applyBorder="1" applyAlignment="1">
      <alignment horizontal="center"/>
    </xf>
    <xf numFmtId="0" fontId="0" fillId="0" borderId="0" xfId="0" applyFont="1" applyFill="1" applyBorder="1"/>
    <xf numFmtId="0" fontId="3" fillId="3" borderId="8" xfId="0" applyFont="1" applyFill="1" applyBorder="1" applyAlignment="1">
      <alignment horizontal="center"/>
    </xf>
    <xf numFmtId="0" fontId="3" fillId="3" borderId="7" xfId="0" quotePrefix="1" applyFont="1" applyFill="1" applyBorder="1" applyAlignment="1">
      <alignment horizontal="center"/>
    </xf>
    <xf numFmtId="0" fontId="13" fillId="3" borderId="2" xfId="0" applyFont="1" applyFill="1" applyBorder="1"/>
    <xf numFmtId="0" fontId="3" fillId="0" borderId="1" xfId="0" applyFont="1" applyFill="1" applyBorder="1" applyAlignment="1">
      <alignment horizontal="center" wrapText="1"/>
    </xf>
    <xf numFmtId="0" fontId="0" fillId="3" borderId="14" xfId="0" applyFont="1" applyFill="1" applyBorder="1" applyAlignment="1">
      <alignment horizontal="center"/>
    </xf>
    <xf numFmtId="0" fontId="0" fillId="3" borderId="15" xfId="0" applyFont="1" applyFill="1" applyBorder="1" applyAlignment="1">
      <alignment horizontal="center"/>
    </xf>
    <xf numFmtId="0" fontId="0" fillId="3" borderId="19" xfId="0" applyFont="1" applyFill="1" applyBorder="1" applyAlignment="1">
      <alignment horizontal="center"/>
    </xf>
    <xf numFmtId="0" fontId="16" fillId="3" borderId="2" xfId="0" applyFont="1" applyFill="1" applyBorder="1"/>
    <xf numFmtId="0" fontId="0" fillId="3" borderId="0" xfId="0" applyFill="1"/>
    <xf numFmtId="0" fontId="4" fillId="2" borderId="24" xfId="0" applyFont="1" applyFill="1" applyBorder="1" applyAlignment="1">
      <alignment horizontal="center"/>
    </xf>
    <xf numFmtId="0" fontId="4" fillId="2" borderId="25" xfId="0" applyFont="1" applyFill="1" applyBorder="1" applyAlignment="1"/>
    <xf numFmtId="0" fontId="4" fillId="2" borderId="9" xfId="0" applyFont="1" applyFill="1" applyBorder="1" applyAlignment="1">
      <alignment horizontal="center"/>
    </xf>
    <xf numFmtId="0" fontId="4" fillId="2" borderId="18" xfId="0" applyFont="1" applyFill="1" applyBorder="1" applyAlignment="1">
      <alignment horizontal="center"/>
    </xf>
    <xf numFmtId="3" fontId="0" fillId="3" borderId="0" xfId="0" applyNumberFormat="1" applyFill="1"/>
    <xf numFmtId="10" fontId="0" fillId="3" borderId="27" xfId="0" applyNumberFormat="1" applyFill="1" applyBorder="1" applyAlignment="1">
      <alignment horizontal="right"/>
    </xf>
    <xf numFmtId="0" fontId="0" fillId="3" borderId="28" xfId="0" applyFill="1" applyBorder="1"/>
    <xf numFmtId="10" fontId="0" fillId="3" borderId="28" xfId="0" applyNumberFormat="1" applyFill="1" applyBorder="1" applyAlignment="1">
      <alignment horizontal="right"/>
    </xf>
    <xf numFmtId="0" fontId="0" fillId="3" borderId="29" xfId="0" applyFill="1" applyBorder="1"/>
    <xf numFmtId="10" fontId="0" fillId="3" borderId="0" xfId="0" applyNumberFormat="1" applyFill="1"/>
    <xf numFmtId="0" fontId="0" fillId="3" borderId="20" xfId="0" applyFill="1" applyBorder="1"/>
    <xf numFmtId="0" fontId="0" fillId="3" borderId="22" xfId="0" applyFill="1" applyBorder="1" applyAlignment="1">
      <alignment horizontal="right"/>
    </xf>
    <xf numFmtId="0" fontId="0" fillId="3" borderId="0" xfId="0" applyFill="1" applyBorder="1"/>
    <xf numFmtId="0" fontId="0" fillId="3" borderId="30" xfId="0" applyFill="1" applyBorder="1"/>
    <xf numFmtId="0" fontId="0" fillId="3" borderId="2" xfId="0" applyFill="1" applyBorder="1"/>
    <xf numFmtId="0" fontId="0" fillId="3" borderId="31" xfId="0" applyFill="1" applyBorder="1" applyAlignment="1">
      <alignment horizontal="right"/>
    </xf>
    <xf numFmtId="0" fontId="0" fillId="3" borderId="7" xfId="0" applyFill="1" applyBorder="1" applyAlignment="1">
      <alignment horizontal="right"/>
    </xf>
    <xf numFmtId="9" fontId="0" fillId="3" borderId="29" xfId="0" applyNumberFormat="1" applyFill="1" applyBorder="1"/>
    <xf numFmtId="164" fontId="0" fillId="3" borderId="0" xfId="1" applyNumberFormat="1" applyFont="1" applyFill="1"/>
    <xf numFmtId="164" fontId="0" fillId="3" borderId="0" xfId="0" applyNumberFormat="1" applyFill="1"/>
    <xf numFmtId="0" fontId="0" fillId="3" borderId="0" xfId="0" applyFill="1" applyAlignment="1">
      <alignment horizontal="center"/>
    </xf>
    <xf numFmtId="0" fontId="0" fillId="3" borderId="3" xfId="0" applyFill="1" applyBorder="1"/>
    <xf numFmtId="164" fontId="0" fillId="3" borderId="7" xfId="1" applyNumberFormat="1" applyFont="1" applyFill="1" applyBorder="1"/>
    <xf numFmtId="164" fontId="0" fillId="3" borderId="22" xfId="1" applyNumberFormat="1" applyFont="1" applyFill="1" applyBorder="1"/>
    <xf numFmtId="10" fontId="0" fillId="3" borderId="7" xfId="0" applyNumberFormat="1" applyFill="1" applyBorder="1"/>
    <xf numFmtId="10" fontId="0" fillId="3" borderId="22" xfId="0" applyNumberFormat="1" applyFill="1" applyBorder="1"/>
    <xf numFmtId="164" fontId="0" fillId="3" borderId="7" xfId="0" applyNumberFormat="1" applyFill="1" applyBorder="1"/>
    <xf numFmtId="164" fontId="0" fillId="3" borderId="22" xfId="0" applyNumberFormat="1" applyFill="1" applyBorder="1"/>
    <xf numFmtId="0" fontId="3" fillId="3" borderId="26" xfId="0" applyFont="1" applyFill="1" applyBorder="1"/>
    <xf numFmtId="0" fontId="3" fillId="3" borderId="5" xfId="0" applyFont="1" applyFill="1" applyBorder="1"/>
    <xf numFmtId="164" fontId="0" fillId="3" borderId="27" xfId="1" applyNumberFormat="1" applyFont="1" applyFill="1" applyBorder="1"/>
    <xf numFmtId="10" fontId="0" fillId="3" borderId="31" xfId="0" applyNumberFormat="1" applyFill="1" applyBorder="1"/>
    <xf numFmtId="164" fontId="0" fillId="3" borderId="28" xfId="1" applyNumberFormat="1" applyFont="1" applyFill="1" applyBorder="1"/>
    <xf numFmtId="164" fontId="0" fillId="3" borderId="29" xfId="1" applyNumberFormat="1" applyFont="1" applyFill="1" applyBorder="1"/>
    <xf numFmtId="10" fontId="0" fillId="3" borderId="5" xfId="0" applyNumberFormat="1" applyFill="1" applyBorder="1"/>
    <xf numFmtId="0" fontId="18" fillId="5" borderId="5" xfId="0" applyFont="1" applyFill="1" applyBorder="1" applyAlignment="1">
      <alignment wrapText="1"/>
    </xf>
    <xf numFmtId="0" fontId="18" fillId="5" borderId="26" xfId="0" applyFont="1" applyFill="1" applyBorder="1" applyAlignment="1">
      <alignment horizontal="center" wrapText="1"/>
    </xf>
    <xf numFmtId="0" fontId="18" fillId="5" borderId="26" xfId="0" applyFont="1" applyFill="1" applyBorder="1" applyAlignment="1">
      <alignment wrapText="1"/>
    </xf>
    <xf numFmtId="3" fontId="7" fillId="3" borderId="0" xfId="0" applyNumberFormat="1" applyFont="1" applyFill="1" applyBorder="1" applyAlignment="1">
      <alignment horizontal="center"/>
    </xf>
    <xf numFmtId="164" fontId="0" fillId="3" borderId="0" xfId="1" applyNumberFormat="1" applyFont="1" applyFill="1" applyBorder="1" applyAlignment="1">
      <alignment horizontal="center"/>
    </xf>
    <xf numFmtId="164" fontId="0" fillId="3" borderId="0" xfId="1" applyNumberFormat="1" applyFont="1" applyFill="1" applyBorder="1"/>
    <xf numFmtId="164" fontId="3" fillId="3" borderId="0" xfId="1" applyNumberFormat="1" applyFont="1" applyFill="1" applyBorder="1" applyAlignment="1">
      <alignment horizontal="center"/>
    </xf>
    <xf numFmtId="164" fontId="2" fillId="3" borderId="0" xfId="1" applyNumberFormat="1" applyFont="1" applyFill="1" applyBorder="1" applyAlignment="1">
      <alignment horizontal="center"/>
    </xf>
    <xf numFmtId="164" fontId="3" fillId="3" borderId="0" xfId="0" applyNumberFormat="1" applyFont="1" applyFill="1" applyBorder="1" applyAlignment="1">
      <alignment horizontal="center"/>
    </xf>
    <xf numFmtId="9" fontId="0" fillId="3" borderId="0" xfId="0" applyNumberFormat="1" applyFill="1"/>
    <xf numFmtId="164" fontId="7" fillId="3" borderId="0" xfId="1" applyNumberFormat="1" applyFont="1" applyFill="1" applyBorder="1" applyAlignment="1">
      <alignment horizontal="center"/>
    </xf>
    <xf numFmtId="164" fontId="4" fillId="3" borderId="0" xfId="0" applyNumberFormat="1" applyFont="1" applyFill="1" applyBorder="1" applyAlignment="1">
      <alignment horizontal="center"/>
    </xf>
    <xf numFmtId="9" fontId="0" fillId="3" borderId="14" xfId="0" applyNumberFormat="1" applyFont="1" applyFill="1" applyBorder="1" applyAlignment="1">
      <alignment horizontal="center"/>
    </xf>
    <xf numFmtId="164" fontId="0" fillId="3" borderId="14" xfId="1" applyNumberFormat="1" applyFont="1" applyFill="1" applyBorder="1" applyAlignment="1">
      <alignment horizontal="center"/>
    </xf>
    <xf numFmtId="0" fontId="19" fillId="3" borderId="0" xfId="0" applyFont="1" applyFill="1"/>
    <xf numFmtId="0" fontId="20" fillId="3" borderId="0" xfId="0" quotePrefix="1" applyFont="1" applyFill="1" applyBorder="1" applyAlignment="1">
      <alignment horizontal="right"/>
    </xf>
    <xf numFmtId="0" fontId="19" fillId="3" borderId="0" xfId="0" quotePrefix="1" applyFont="1" applyFill="1" applyBorder="1" applyAlignment="1"/>
    <xf numFmtId="0" fontId="21" fillId="3" borderId="0" xfId="0" applyFont="1" applyFill="1" applyAlignment="1">
      <alignment horizontal="right"/>
    </xf>
    <xf numFmtId="0" fontId="20" fillId="3" borderId="1" xfId="0" quotePrefix="1" applyFont="1" applyFill="1" applyBorder="1" applyAlignment="1"/>
    <xf numFmtId="0" fontId="20" fillId="3" borderId="0" xfId="0" applyFont="1" applyFill="1" applyAlignment="1">
      <alignment wrapText="1"/>
    </xf>
    <xf numFmtId="0" fontId="23" fillId="3" borderId="0" xfId="0" applyFont="1" applyFill="1" applyBorder="1" applyAlignment="1">
      <alignment vertical="center"/>
    </xf>
    <xf numFmtId="0" fontId="22" fillId="3" borderId="0" xfId="0" applyFont="1" applyFill="1" applyBorder="1" applyAlignment="1">
      <alignment vertical="center"/>
    </xf>
    <xf numFmtId="0" fontId="22" fillId="3" borderId="0" xfId="0" applyFont="1" applyFill="1" applyBorder="1" applyAlignment="1">
      <alignment horizontal="center" vertical="center"/>
    </xf>
    <xf numFmtId="0" fontId="22" fillId="3" borderId="0" xfId="0" applyFont="1" applyFill="1" applyBorder="1"/>
    <xf numFmtId="0" fontId="19" fillId="3" borderId="0" xfId="0" applyFont="1" applyFill="1" applyBorder="1"/>
    <xf numFmtId="0" fontId="19" fillId="3" borderId="0" xfId="0" applyFont="1" applyFill="1" applyBorder="1" applyAlignment="1"/>
    <xf numFmtId="0" fontId="19" fillId="3" borderId="0" xfId="0" applyFont="1" applyFill="1" applyBorder="1" applyAlignment="1">
      <alignment horizontal="centerContinuous"/>
    </xf>
    <xf numFmtId="0" fontId="19" fillId="3" borderId="0" xfId="0" applyFont="1" applyFill="1" applyBorder="1" applyAlignment="1">
      <alignment horizontal="center"/>
    </xf>
    <xf numFmtId="0" fontId="20" fillId="3" borderId="0" xfId="0" applyFont="1" applyFill="1" applyBorder="1" applyAlignment="1">
      <alignment horizontal="center"/>
    </xf>
    <xf numFmtId="0" fontId="19" fillId="3" borderId="0" xfId="0" quotePrefix="1" applyFont="1" applyFill="1" applyAlignment="1">
      <alignment wrapText="1"/>
    </xf>
    <xf numFmtId="0" fontId="19" fillId="3" borderId="0" xfId="0" quotePrefix="1" applyFont="1" applyFill="1" applyAlignment="1">
      <alignment horizontal="left" wrapText="1"/>
    </xf>
    <xf numFmtId="0" fontId="12" fillId="3" borderId="35" xfId="0" applyFont="1" applyFill="1" applyBorder="1" applyAlignment="1">
      <alignment horizontal="left" vertical="top" wrapText="1"/>
    </xf>
    <xf numFmtId="0" fontId="12" fillId="3" borderId="35" xfId="0" applyFont="1" applyFill="1" applyBorder="1" applyAlignment="1">
      <alignment horizontal="center" vertical="center" wrapText="1"/>
    </xf>
    <xf numFmtId="0" fontId="12" fillId="3" borderId="35" xfId="0" applyFont="1" applyFill="1" applyBorder="1" applyAlignment="1">
      <alignment horizontal="center" vertical="top" wrapText="1"/>
    </xf>
    <xf numFmtId="0" fontId="0" fillId="3" borderId="0" xfId="0" applyFill="1" applyBorder="1" applyAlignment="1">
      <alignment horizontal="left" vertical="top"/>
    </xf>
    <xf numFmtId="1" fontId="24" fillId="3" borderId="35" xfId="0" applyNumberFormat="1" applyFont="1" applyFill="1" applyBorder="1" applyAlignment="1">
      <alignment horizontal="center" vertical="center" wrapText="1"/>
    </xf>
    <xf numFmtId="1" fontId="24" fillId="3" borderId="35" xfId="0" applyNumberFormat="1" applyFont="1" applyFill="1" applyBorder="1" applyAlignment="1">
      <alignment horizontal="center" vertical="top" wrapText="1"/>
    </xf>
    <xf numFmtId="1" fontId="24" fillId="3" borderId="39" xfId="0" applyNumberFormat="1" applyFont="1" applyFill="1" applyBorder="1" applyAlignment="1">
      <alignment horizontal="center" vertical="top" wrapText="1"/>
    </xf>
    <xf numFmtId="0" fontId="0" fillId="3" borderId="0" xfId="0" applyFill="1" applyBorder="1" applyAlignment="1">
      <alignment horizontal="left" vertical="top" wrapText="1"/>
    </xf>
    <xf numFmtId="1" fontId="24" fillId="3" borderId="36" xfId="0" applyNumberFormat="1" applyFont="1" applyFill="1" applyBorder="1" applyAlignment="1">
      <alignment horizontal="center" vertical="center" wrapText="1"/>
    </xf>
    <xf numFmtId="0" fontId="12" fillId="3" borderId="38" xfId="0" applyFont="1" applyFill="1" applyBorder="1" applyAlignment="1">
      <alignment horizontal="left" vertical="top" wrapText="1"/>
    </xf>
    <xf numFmtId="0" fontId="12" fillId="3" borderId="36" xfId="0" applyFont="1" applyFill="1" applyBorder="1" applyAlignment="1">
      <alignment horizontal="left" vertical="top" wrapText="1"/>
    </xf>
    <xf numFmtId="0" fontId="12" fillId="3" borderId="36" xfId="0" applyFont="1" applyFill="1" applyBorder="1" applyAlignment="1">
      <alignment horizontal="left" vertical="center" wrapText="1"/>
    </xf>
    <xf numFmtId="0" fontId="12" fillId="3" borderId="40" xfId="0" applyFont="1" applyFill="1" applyBorder="1" applyAlignment="1">
      <alignment horizontal="left" vertical="center" wrapText="1"/>
    </xf>
    <xf numFmtId="0" fontId="0" fillId="3" borderId="1" xfId="0" applyFill="1" applyBorder="1" applyAlignment="1">
      <alignment horizontal="left" vertical="top"/>
    </xf>
    <xf numFmtId="0" fontId="0" fillId="0" borderId="0" xfId="0" pivotButton="1"/>
    <xf numFmtId="0" fontId="0" fillId="0" borderId="0" xfId="0" applyAlignment="1">
      <alignment horizontal="left"/>
    </xf>
    <xf numFmtId="0" fontId="0" fillId="0" borderId="0" xfId="0" applyNumberFormat="1"/>
    <xf numFmtId="164" fontId="0" fillId="0" borderId="0" xfId="0" applyNumberFormat="1"/>
    <xf numFmtId="164" fontId="0" fillId="3" borderId="1" xfId="1" applyNumberFormat="1" applyFont="1" applyFill="1" applyBorder="1" applyAlignment="1">
      <alignment horizontal="left" vertical="top"/>
    </xf>
    <xf numFmtId="164" fontId="0" fillId="3" borderId="1" xfId="1" applyNumberFormat="1" applyFont="1" applyFill="1" applyBorder="1" applyAlignment="1">
      <alignment horizontal="left" vertical="top" wrapText="1"/>
    </xf>
    <xf numFmtId="1" fontId="24" fillId="3" borderId="41" xfId="0" applyNumberFormat="1" applyFont="1" applyFill="1" applyBorder="1" applyAlignment="1">
      <alignment horizontal="center" vertical="top" wrapText="1"/>
    </xf>
    <xf numFmtId="0" fontId="12" fillId="3" borderId="41" xfId="0" applyFont="1" applyFill="1" applyBorder="1" applyAlignment="1">
      <alignment horizontal="left" vertical="top" wrapText="1"/>
    </xf>
    <xf numFmtId="0" fontId="12" fillId="3" borderId="41" xfId="0" applyFont="1" applyFill="1" applyBorder="1" applyAlignment="1">
      <alignment horizontal="center" vertical="center" wrapText="1"/>
    </xf>
    <xf numFmtId="0" fontId="0" fillId="3" borderId="1" xfId="0" applyFill="1" applyBorder="1" applyAlignment="1">
      <alignment horizontal="center" vertical="top"/>
    </xf>
    <xf numFmtId="0" fontId="12" fillId="3" borderId="42" xfId="0" applyFont="1" applyFill="1" applyBorder="1" applyAlignment="1">
      <alignment horizontal="left" vertical="center" wrapText="1"/>
    </xf>
    <xf numFmtId="0" fontId="19" fillId="3" borderId="25" xfId="2" applyFont="1" applyFill="1" applyBorder="1" applyAlignment="1">
      <alignment horizontal="center" vertical="center" wrapText="1"/>
    </xf>
    <xf numFmtId="0" fontId="19" fillId="3" borderId="18" xfId="2" applyFont="1" applyFill="1" applyBorder="1" applyAlignment="1">
      <alignment horizontal="center" vertical="center" wrapText="1"/>
    </xf>
    <xf numFmtId="0" fontId="0" fillId="3" borderId="32" xfId="0" applyFill="1" applyBorder="1" applyAlignment="1">
      <alignment horizontal="center" vertical="center" wrapText="1"/>
    </xf>
    <xf numFmtId="0" fontId="0" fillId="3" borderId="33" xfId="0" applyFill="1" applyBorder="1" applyAlignment="1">
      <alignment horizontal="center" vertical="center" wrapText="1"/>
    </xf>
    <xf numFmtId="0" fontId="0" fillId="3" borderId="34" xfId="0" applyFill="1" applyBorder="1" applyAlignment="1">
      <alignment horizontal="center" vertical="center" wrapText="1"/>
    </xf>
    <xf numFmtId="0" fontId="19" fillId="3" borderId="0" xfId="2" applyFont="1" applyFill="1"/>
    <xf numFmtId="0" fontId="25" fillId="3" borderId="0" xfId="2" applyFont="1" applyFill="1"/>
    <xf numFmtId="0" fontId="19" fillId="3" borderId="0" xfId="2" applyFont="1" applyFill="1" applyBorder="1"/>
    <xf numFmtId="0" fontId="20" fillId="3" borderId="0" xfId="2" applyFont="1" applyFill="1" applyBorder="1" applyAlignment="1">
      <alignment horizontal="left"/>
    </xf>
    <xf numFmtId="0" fontId="21" fillId="3" borderId="0" xfId="2" applyFont="1" applyFill="1" applyBorder="1" applyAlignment="1">
      <alignment horizontal="right"/>
    </xf>
    <xf numFmtId="0" fontId="19" fillId="3" borderId="0" xfId="2" applyFont="1" applyFill="1" applyBorder="1" applyAlignment="1">
      <alignment horizontal="center"/>
    </xf>
    <xf numFmtId="0" fontId="19" fillId="3" borderId="0" xfId="2" applyFont="1" applyFill="1" applyBorder="1" applyAlignment="1">
      <alignment horizontal="left"/>
    </xf>
    <xf numFmtId="0" fontId="20" fillId="3" borderId="0" xfId="2" applyFont="1" applyFill="1" applyBorder="1" applyAlignment="1">
      <alignment horizontal="right"/>
    </xf>
    <xf numFmtId="0" fontId="20" fillId="3" borderId="1" xfId="2" applyFont="1" applyFill="1" applyBorder="1"/>
    <xf numFmtId="0" fontId="26" fillId="3" borderId="0" xfId="2" quotePrefix="1" applyFont="1" applyFill="1" applyBorder="1" applyAlignment="1">
      <alignment horizontal="left" vertical="center"/>
    </xf>
    <xf numFmtId="0" fontId="22" fillId="3" borderId="0" xfId="2" quotePrefix="1" applyFont="1" applyFill="1" applyBorder="1" applyAlignment="1">
      <alignment horizontal="left"/>
    </xf>
    <xf numFmtId="0" fontId="8" fillId="3" borderId="32" xfId="0" applyFont="1" applyFill="1" applyBorder="1"/>
    <xf numFmtId="0" fontId="15" fillId="3" borderId="34" xfId="0" applyFont="1" applyFill="1" applyBorder="1"/>
    <xf numFmtId="0" fontId="19" fillId="3" borderId="0" xfId="2" applyFont="1" applyFill="1" applyBorder="1" applyAlignment="1"/>
    <xf numFmtId="0" fontId="15" fillId="3" borderId="32" xfId="0" applyFont="1" applyFill="1" applyBorder="1"/>
    <xf numFmtId="0" fontId="0" fillId="3" borderId="32" xfId="0" applyFill="1" applyBorder="1"/>
    <xf numFmtId="0" fontId="0" fillId="3" borderId="33" xfId="0" applyFill="1" applyBorder="1"/>
    <xf numFmtId="0" fontId="0" fillId="3" borderId="34" xfId="0" applyFill="1" applyBorder="1"/>
    <xf numFmtId="0" fontId="19" fillId="3" borderId="0" xfId="2" applyFont="1" applyFill="1" applyBorder="1" applyAlignment="1">
      <alignment horizontal="centerContinuous"/>
    </xf>
    <xf numFmtId="0" fontId="19" fillId="3" borderId="1" xfId="2" applyFont="1" applyFill="1" applyBorder="1" applyAlignment="1">
      <alignment horizontal="center"/>
    </xf>
    <xf numFmtId="3" fontId="22" fillId="3" borderId="0" xfId="2" quotePrefix="1" applyNumberFormat="1" applyFont="1" applyFill="1" applyBorder="1" applyAlignment="1">
      <alignment horizontal="left"/>
    </xf>
    <xf numFmtId="3" fontId="19" fillId="3" borderId="0" xfId="2" applyNumberFormat="1" applyFont="1" applyFill="1" applyBorder="1"/>
    <xf numFmtId="165" fontId="19" fillId="3" borderId="0" xfId="2" applyNumberFormat="1" applyFont="1" applyFill="1" applyBorder="1"/>
    <xf numFmtId="3" fontId="19" fillId="3" borderId="0" xfId="2" applyNumberFormat="1" applyFont="1" applyFill="1"/>
    <xf numFmtId="3" fontId="19" fillId="3" borderId="0" xfId="2" applyNumberFormat="1" applyFont="1" applyFill="1" applyBorder="1" applyAlignment="1"/>
    <xf numFmtId="3" fontId="19" fillId="3" borderId="0" xfId="2" applyNumberFormat="1" applyFont="1" applyFill="1" applyAlignment="1"/>
    <xf numFmtId="0" fontId="19" fillId="3" borderId="0" xfId="2" applyFont="1" applyFill="1" applyAlignment="1"/>
    <xf numFmtId="0" fontId="19" fillId="3" borderId="0" xfId="2" applyFont="1" applyFill="1" applyBorder="1" applyAlignment="1">
      <alignment vertical="center" wrapText="1"/>
    </xf>
    <xf numFmtId="0" fontId="19" fillId="3" borderId="1" xfId="2" applyFont="1" applyFill="1" applyBorder="1" applyAlignment="1">
      <alignment horizontal="center" vertical="center" wrapText="1"/>
    </xf>
    <xf numFmtId="0" fontId="19" fillId="3" borderId="32" xfId="2" applyFont="1" applyFill="1" applyBorder="1" applyAlignment="1">
      <alignment horizontal="center" vertical="center" wrapText="1"/>
    </xf>
    <xf numFmtId="0" fontId="19" fillId="3" borderId="32" xfId="2" applyFont="1" applyFill="1" applyBorder="1" applyAlignment="1">
      <alignment horizontal="center" vertical="center"/>
    </xf>
    <xf numFmtId="0" fontId="19" fillId="3" borderId="1" xfId="2" applyFont="1" applyFill="1" applyBorder="1" applyAlignment="1">
      <alignment horizontal="center" vertical="center"/>
    </xf>
    <xf numFmtId="0" fontId="19" fillId="3" borderId="19" xfId="2" applyFont="1" applyFill="1" applyBorder="1" applyAlignment="1">
      <alignment horizontal="center" vertical="center" wrapText="1"/>
    </xf>
    <xf numFmtId="167" fontId="19" fillId="3" borderId="1" xfId="3" applyNumberFormat="1" applyFont="1" applyFill="1" applyBorder="1" applyAlignment="1">
      <alignment horizontal="center" vertical="center"/>
    </xf>
    <xf numFmtId="167" fontId="19" fillId="3" borderId="0" xfId="3" applyNumberFormat="1" applyFont="1" applyFill="1" applyBorder="1" applyAlignment="1">
      <alignment horizontal="center"/>
    </xf>
    <xf numFmtId="0" fontId="27" fillId="3" borderId="0" xfId="2" applyFont="1" applyFill="1" applyBorder="1" applyAlignment="1">
      <alignment horizontal="center" vertical="center" wrapText="1"/>
    </xf>
    <xf numFmtId="0" fontId="19" fillId="3" borderId="0" xfId="2" applyFont="1" applyFill="1" applyBorder="1" applyAlignment="1">
      <alignment horizontal="center" vertical="center" wrapText="1"/>
    </xf>
    <xf numFmtId="164" fontId="28" fillId="3" borderId="19" xfId="1" applyNumberFormat="1" applyFont="1" applyFill="1" applyBorder="1" applyAlignment="1">
      <alignment horizontal="center" vertical="center" wrapText="1"/>
    </xf>
    <xf numFmtId="164" fontId="28" fillId="3" borderId="25" xfId="1" applyNumberFormat="1" applyFont="1" applyFill="1" applyBorder="1" applyAlignment="1">
      <alignment horizontal="center" vertical="center" wrapText="1"/>
    </xf>
    <xf numFmtId="164" fontId="28" fillId="3" borderId="1" xfId="1" applyNumberFormat="1" applyFont="1" applyFill="1" applyBorder="1" applyAlignment="1">
      <alignment horizontal="center" vertical="center" wrapText="1"/>
    </xf>
    <xf numFmtId="164" fontId="28" fillId="3" borderId="19" xfId="1" applyNumberFormat="1" applyFont="1" applyFill="1" applyBorder="1" applyAlignment="1">
      <alignment horizontal="center" vertical="center"/>
    </xf>
    <xf numFmtId="164" fontId="19" fillId="3" borderId="1" xfId="2" applyNumberFormat="1" applyFont="1" applyFill="1" applyBorder="1" applyAlignment="1">
      <alignment horizontal="center" vertical="center" wrapText="1"/>
    </xf>
    <xf numFmtId="0" fontId="20" fillId="3" borderId="0" xfId="2" applyFont="1" applyFill="1" applyBorder="1"/>
    <xf numFmtId="0" fontId="19" fillId="3" borderId="0" xfId="2" quotePrefix="1" applyFont="1" applyFill="1" applyBorder="1" applyAlignment="1">
      <alignment horizontal="left" vertical="center"/>
    </xf>
    <xf numFmtId="0" fontId="19" fillId="3" borderId="0" xfId="2" quotePrefix="1" applyFont="1" applyFill="1" applyBorder="1" applyAlignment="1">
      <alignment horizontal="left"/>
    </xf>
    <xf numFmtId="0" fontId="12" fillId="3" borderId="32" xfId="0" applyFont="1" applyFill="1" applyBorder="1"/>
    <xf numFmtId="0" fontId="12" fillId="3" borderId="34" xfId="0" applyFont="1" applyFill="1" applyBorder="1"/>
    <xf numFmtId="0" fontId="12" fillId="3" borderId="33" xfId="0" applyFont="1" applyFill="1" applyBorder="1" applyAlignment="1"/>
    <xf numFmtId="0" fontId="19" fillId="3" borderId="0" xfId="2" applyFont="1" applyFill="1" applyBorder="1" applyAlignment="1">
      <alignment vertical="center"/>
    </xf>
    <xf numFmtId="0" fontId="19" fillId="3" borderId="0" xfId="2" applyFont="1" applyFill="1" applyAlignment="1">
      <alignment vertical="center"/>
    </xf>
    <xf numFmtId="0" fontId="19" fillId="3" borderId="0" xfId="2" applyFont="1" applyFill="1" applyAlignment="1">
      <alignment horizontal="center" vertical="center"/>
    </xf>
    <xf numFmtId="0" fontId="19" fillId="3" borderId="0" xfId="2" applyFont="1" applyFill="1" applyBorder="1" applyAlignment="1">
      <alignment horizontal="center" vertical="center"/>
    </xf>
    <xf numFmtId="167" fontId="19" fillId="3" borderId="0" xfId="3" applyNumberFormat="1" applyFont="1" applyFill="1" applyBorder="1" applyAlignment="1">
      <alignment horizontal="center" vertical="center"/>
    </xf>
    <xf numFmtId="167" fontId="19" fillId="3" borderId="0" xfId="3" applyNumberFormat="1" applyFont="1" applyFill="1" applyBorder="1" applyAlignment="1">
      <alignment vertical="center"/>
    </xf>
    <xf numFmtId="0" fontId="19" fillId="3" borderId="13" xfId="2" applyFont="1" applyFill="1" applyBorder="1" applyAlignment="1">
      <alignment horizontal="center" vertical="center" wrapText="1"/>
    </xf>
    <xf numFmtId="168" fontId="19" fillId="3" borderId="1" xfId="0" applyNumberFormat="1" applyFont="1" applyFill="1" applyBorder="1" applyAlignment="1">
      <alignment horizontal="center" vertical="center" wrapText="1"/>
    </xf>
    <xf numFmtId="168" fontId="22" fillId="3" borderId="1" xfId="0" applyNumberFormat="1" applyFont="1" applyFill="1" applyBorder="1" applyAlignment="1">
      <alignment horizontal="center" vertical="center" wrapText="1"/>
    </xf>
    <xf numFmtId="0" fontId="30" fillId="0" borderId="0" xfId="0" applyFont="1" applyAlignment="1">
      <alignment horizontal="left" vertical="center"/>
    </xf>
    <xf numFmtId="0" fontId="3" fillId="3" borderId="0" xfId="0" applyFont="1" applyFill="1"/>
    <xf numFmtId="0" fontId="0" fillId="3" borderId="7" xfId="0" applyFill="1" applyBorder="1"/>
    <xf numFmtId="0" fontId="0" fillId="3" borderId="0" xfId="0" applyFill="1" applyAlignment="1">
      <alignment wrapText="1"/>
    </xf>
    <xf numFmtId="0" fontId="31" fillId="3" borderId="0" xfId="0" applyFont="1" applyFill="1"/>
    <xf numFmtId="0" fontId="31" fillId="0" borderId="0" xfId="0" applyFont="1"/>
    <xf numFmtId="0" fontId="32" fillId="3" borderId="0" xfId="0" applyFont="1" applyFill="1" applyBorder="1" applyAlignment="1">
      <alignment horizontal="center" vertical="center"/>
    </xf>
    <xf numFmtId="0" fontId="32" fillId="3" borderId="0" xfId="0" applyFont="1" applyFill="1" applyAlignment="1">
      <alignment horizontal="center" vertical="center"/>
    </xf>
    <xf numFmtId="168" fontId="33" fillId="3" borderId="29" xfId="0" applyNumberFormat="1" applyFont="1" applyFill="1" applyBorder="1" applyAlignment="1">
      <alignment horizontal="center" vertical="top"/>
    </xf>
    <xf numFmtId="168" fontId="33" fillId="3" borderId="28" xfId="0" applyNumberFormat="1" applyFont="1" applyFill="1" applyBorder="1" applyAlignment="1">
      <alignment horizontal="center" vertical="top"/>
    </xf>
    <xf numFmtId="168" fontId="33" fillId="3" borderId="26" xfId="0" applyNumberFormat="1" applyFont="1" applyFill="1" applyBorder="1" applyAlignment="1">
      <alignment horizontal="center" vertical="center"/>
    </xf>
    <xf numFmtId="168" fontId="33" fillId="3" borderId="47" xfId="0" applyNumberFormat="1" applyFont="1" applyFill="1" applyBorder="1" applyAlignment="1">
      <alignment horizontal="center" vertical="center"/>
    </xf>
    <xf numFmtId="168" fontId="33" fillId="3" borderId="50" xfId="0" applyNumberFormat="1" applyFont="1" applyFill="1" applyBorder="1" applyAlignment="1">
      <alignment horizontal="center" vertical="center"/>
    </xf>
    <xf numFmtId="168" fontId="33" fillId="3" borderId="48" xfId="0" applyNumberFormat="1" applyFont="1" applyFill="1" applyBorder="1" applyAlignment="1">
      <alignment horizontal="center" vertical="center"/>
    </xf>
    <xf numFmtId="168" fontId="33" fillId="3" borderId="0" xfId="0" applyNumberFormat="1" applyFont="1" applyFill="1" applyBorder="1" applyAlignment="1">
      <alignment horizontal="center" vertical="center"/>
    </xf>
    <xf numFmtId="168" fontId="33" fillId="3" borderId="2" xfId="0" applyNumberFormat="1" applyFont="1" applyFill="1" applyBorder="1" applyAlignment="1">
      <alignment horizontal="center" vertical="center"/>
    </xf>
    <xf numFmtId="168" fontId="33" fillId="3" borderId="28" xfId="0" applyNumberFormat="1" applyFont="1" applyFill="1" applyBorder="1" applyAlignment="1">
      <alignment horizontal="center" vertical="center"/>
    </xf>
    <xf numFmtId="168" fontId="33" fillId="3" borderId="2" xfId="0" applyNumberFormat="1" applyFont="1" applyFill="1" applyBorder="1" applyAlignment="1">
      <alignment horizontal="center" vertical="top"/>
    </xf>
    <xf numFmtId="168" fontId="33" fillId="0" borderId="28" xfId="0" applyNumberFormat="1" applyFont="1" applyFill="1" applyBorder="1" applyAlignment="1">
      <alignment horizontal="center" vertical="top"/>
    </xf>
    <xf numFmtId="168" fontId="33" fillId="3" borderId="7" xfId="0" applyNumberFormat="1" applyFont="1" applyFill="1" applyBorder="1" applyAlignment="1">
      <alignment horizontal="center" vertical="top"/>
    </xf>
    <xf numFmtId="168" fontId="33" fillId="2" borderId="4" xfId="0" applyNumberFormat="1" applyFont="1" applyFill="1" applyBorder="1" applyAlignment="1">
      <alignment horizontal="center" vertical="center"/>
    </xf>
    <xf numFmtId="168" fontId="33" fillId="2" borderId="26" xfId="0" applyNumberFormat="1" applyFont="1" applyFill="1" applyBorder="1" applyAlignment="1">
      <alignment horizontal="center" vertical="center"/>
    </xf>
    <xf numFmtId="169" fontId="38" fillId="3" borderId="44" xfId="0" applyNumberFormat="1" applyFont="1" applyFill="1" applyBorder="1" applyAlignment="1">
      <alignment horizontal="center" vertical="top"/>
    </xf>
    <xf numFmtId="168" fontId="33" fillId="2" borderId="26" xfId="0" applyNumberFormat="1" applyFont="1" applyFill="1" applyBorder="1" applyAlignment="1">
      <alignment horizontal="center" vertical="center" wrapText="1"/>
    </xf>
    <xf numFmtId="168" fontId="40" fillId="2" borderId="26" xfId="0" applyNumberFormat="1" applyFont="1" applyFill="1" applyBorder="1" applyAlignment="1">
      <alignment horizontal="center" vertical="center" wrapText="1"/>
    </xf>
    <xf numFmtId="168" fontId="40" fillId="2" borderId="20" xfId="0" applyNumberFormat="1" applyFont="1" applyFill="1" applyBorder="1" applyAlignment="1">
      <alignment horizontal="center" vertical="center" wrapText="1"/>
    </xf>
    <xf numFmtId="168" fontId="33" fillId="2" borderId="20" xfId="0" applyNumberFormat="1" applyFont="1" applyFill="1" applyBorder="1" applyAlignment="1">
      <alignment horizontal="center" vertical="center" wrapText="1"/>
    </xf>
    <xf numFmtId="168" fontId="37" fillId="3" borderId="30" xfId="0" applyNumberFormat="1" applyFont="1" applyFill="1" applyBorder="1" applyAlignment="1">
      <alignment vertical="top" wrapText="1"/>
    </xf>
    <xf numFmtId="168" fontId="38" fillId="3" borderId="27" xfId="0" applyNumberFormat="1" applyFont="1" applyFill="1" applyBorder="1" applyAlignment="1">
      <alignment horizontal="center" vertical="center"/>
    </xf>
    <xf numFmtId="0" fontId="38" fillId="3" borderId="0" xfId="0" applyFont="1" applyFill="1" applyBorder="1" applyAlignment="1">
      <alignment horizontal="center" vertical="center"/>
    </xf>
    <xf numFmtId="168" fontId="42" fillId="3" borderId="20" xfId="0" applyNumberFormat="1" applyFont="1" applyFill="1" applyBorder="1" applyAlignment="1">
      <alignment horizontal="center" vertical="top" wrapText="1"/>
    </xf>
    <xf numFmtId="168" fontId="38" fillId="3" borderId="29" xfId="0" applyNumberFormat="1" applyFont="1" applyFill="1" applyBorder="1" applyAlignment="1">
      <alignment horizontal="center" vertical="top"/>
    </xf>
    <xf numFmtId="0" fontId="38" fillId="3" borderId="0" xfId="0" applyFont="1" applyFill="1" applyAlignment="1">
      <alignment horizontal="center" vertical="center"/>
    </xf>
    <xf numFmtId="168" fontId="37" fillId="3" borderId="46" xfId="0" applyNumberFormat="1" applyFont="1" applyFill="1" applyBorder="1" applyAlignment="1">
      <alignment horizontal="center" vertical="top"/>
    </xf>
    <xf numFmtId="168" fontId="37" fillId="3" borderId="3" xfId="0" applyNumberFormat="1" applyFont="1" applyFill="1" applyBorder="1" applyAlignment="1">
      <alignment vertical="top"/>
    </xf>
    <xf numFmtId="168" fontId="37" fillId="3" borderId="4" xfId="0" applyNumberFormat="1" applyFont="1" applyFill="1" applyBorder="1" applyAlignment="1">
      <alignment vertical="top"/>
    </xf>
    <xf numFmtId="168" fontId="37" fillId="3" borderId="5" xfId="0" applyNumberFormat="1" applyFont="1" applyFill="1" applyBorder="1" applyAlignment="1">
      <alignment vertical="top"/>
    </xf>
    <xf numFmtId="168" fontId="37" fillId="3" borderId="29" xfId="0" applyNumberFormat="1" applyFont="1" applyFill="1" applyBorder="1" applyAlignment="1">
      <alignment horizontal="center" vertical="top"/>
    </xf>
    <xf numFmtId="168" fontId="42" fillId="3" borderId="47" xfId="0" applyNumberFormat="1" applyFont="1" applyFill="1" applyBorder="1" applyAlignment="1">
      <alignment horizontal="center" vertical="top" wrapText="1"/>
    </xf>
    <xf numFmtId="168" fontId="37" fillId="0" borderId="50" xfId="0" applyNumberFormat="1" applyFont="1" applyBorder="1" applyAlignment="1">
      <alignment horizontal="center" vertical="top"/>
    </xf>
    <xf numFmtId="168" fontId="37" fillId="0" borderId="47" xfId="0" applyNumberFormat="1" applyFont="1" applyBorder="1" applyAlignment="1">
      <alignment horizontal="center" vertical="top"/>
    </xf>
    <xf numFmtId="168" fontId="37" fillId="0" borderId="49" xfId="0" applyNumberFormat="1" applyFont="1" applyBorder="1" applyAlignment="1">
      <alignment horizontal="center" vertical="top"/>
    </xf>
    <xf numFmtId="168" fontId="37" fillId="3" borderId="2" xfId="0" applyNumberFormat="1" applyFont="1" applyFill="1" applyBorder="1" applyAlignment="1">
      <alignment horizontal="center" vertical="top"/>
    </xf>
    <xf numFmtId="0" fontId="37" fillId="3" borderId="0" xfId="0" applyFont="1" applyFill="1"/>
    <xf numFmtId="168" fontId="37" fillId="3" borderId="0" xfId="0" applyNumberFormat="1" applyFont="1" applyFill="1" applyBorder="1" applyAlignment="1">
      <alignment horizontal="justify" vertical="top" wrapText="1"/>
    </xf>
    <xf numFmtId="168" fontId="37" fillId="3" borderId="7" xfId="0" applyNumberFormat="1" applyFont="1" applyFill="1" applyBorder="1" applyAlignment="1">
      <alignment horizontal="justify" vertical="top" wrapText="1"/>
    </xf>
    <xf numFmtId="168" fontId="37" fillId="3" borderId="28" xfId="0" applyNumberFormat="1" applyFont="1" applyFill="1" applyBorder="1" applyAlignment="1">
      <alignment vertical="center"/>
    </xf>
    <xf numFmtId="168" fontId="37" fillId="3" borderId="2" xfId="0" applyNumberFormat="1" applyFont="1" applyFill="1" applyBorder="1" applyAlignment="1">
      <alignment vertical="center"/>
    </xf>
    <xf numFmtId="168" fontId="37" fillId="3" borderId="7" xfId="0" applyNumberFormat="1" applyFont="1" applyFill="1" applyBorder="1" applyAlignment="1">
      <alignment vertical="center"/>
    </xf>
    <xf numFmtId="168" fontId="38" fillId="3" borderId="17" xfId="0" applyNumberFormat="1" applyFont="1" applyFill="1" applyBorder="1" applyAlignment="1">
      <alignment horizontal="center" vertical="top"/>
    </xf>
    <xf numFmtId="168" fontId="37" fillId="3" borderId="28" xfId="0" applyNumberFormat="1" applyFont="1" applyFill="1" applyBorder="1" applyAlignment="1">
      <alignment horizontal="center" vertical="top"/>
    </xf>
    <xf numFmtId="168" fontId="42" fillId="3" borderId="26" xfId="0" applyNumberFormat="1" applyFont="1" applyFill="1" applyBorder="1" applyAlignment="1">
      <alignment horizontal="center" vertical="top"/>
    </xf>
    <xf numFmtId="168" fontId="42" fillId="3" borderId="17" xfId="0" applyNumberFormat="1" applyFont="1" applyFill="1" applyBorder="1" applyAlignment="1">
      <alignment horizontal="center" vertical="top" wrapText="1"/>
    </xf>
    <xf numFmtId="168" fontId="37" fillId="3" borderId="2" xfId="0" applyNumberFormat="1" applyFont="1" applyFill="1" applyBorder="1" applyAlignment="1">
      <alignment horizontal="center" vertical="top" wrapText="1"/>
    </xf>
    <xf numFmtId="0" fontId="4" fillId="2" borderId="23" xfId="0" applyFont="1" applyFill="1" applyBorder="1" applyAlignment="1">
      <alignment horizontal="center"/>
    </xf>
    <xf numFmtId="0" fontId="4" fillId="2" borderId="12" xfId="0" applyFont="1" applyFill="1" applyBorder="1" applyAlignment="1">
      <alignment horizontal="center"/>
    </xf>
    <xf numFmtId="0" fontId="4" fillId="2" borderId="13" xfId="0" applyFont="1" applyFill="1" applyBorder="1" applyAlignment="1">
      <alignment horizontal="center"/>
    </xf>
    <xf numFmtId="0" fontId="4" fillId="2" borderId="24" xfId="0" applyFont="1" applyFill="1" applyBorder="1" applyAlignment="1">
      <alignment horizontal="center"/>
    </xf>
    <xf numFmtId="0" fontId="4" fillId="2" borderId="0" xfId="0" applyFont="1" applyFill="1" applyBorder="1" applyAlignment="1">
      <alignment horizontal="center"/>
    </xf>
    <xf numFmtId="0" fontId="4" fillId="2" borderId="16" xfId="0" applyFont="1" applyFill="1" applyBorder="1" applyAlignment="1">
      <alignment horizontal="center"/>
    </xf>
    <xf numFmtId="0" fontId="16" fillId="3" borderId="11" xfId="0" applyFont="1" applyFill="1" applyBorder="1" applyAlignment="1">
      <alignment horizontal="left" vertical="center"/>
    </xf>
    <xf numFmtId="0" fontId="16" fillId="3" borderId="12" xfId="0" applyFont="1" applyFill="1" applyBorder="1" applyAlignment="1">
      <alignment horizontal="left" vertical="center"/>
    </xf>
    <xf numFmtId="0" fontId="16" fillId="3" borderId="13" xfId="0" applyFont="1" applyFill="1" applyBorder="1" applyAlignment="1">
      <alignment horizontal="left" vertical="center"/>
    </xf>
    <xf numFmtId="0" fontId="16" fillId="3" borderId="2" xfId="0" applyFont="1" applyFill="1" applyBorder="1" applyAlignment="1">
      <alignment horizontal="left" vertical="center"/>
    </xf>
    <xf numFmtId="0" fontId="16" fillId="3" borderId="0" xfId="0" applyFont="1" applyFill="1" applyBorder="1" applyAlignment="1">
      <alignment horizontal="left" vertical="center"/>
    </xf>
    <xf numFmtId="0" fontId="16" fillId="3" borderId="16" xfId="0" applyFont="1" applyFill="1" applyBorder="1" applyAlignment="1">
      <alignment horizontal="left" vertical="center"/>
    </xf>
    <xf numFmtId="0" fontId="16" fillId="3" borderId="17" xfId="0" applyFont="1" applyFill="1" applyBorder="1" applyAlignment="1">
      <alignment horizontal="left" vertical="center"/>
    </xf>
    <xf numFmtId="0" fontId="16" fillId="3" borderId="9" xfId="0" applyFont="1" applyFill="1" applyBorder="1" applyAlignment="1">
      <alignment horizontal="left" vertical="center"/>
    </xf>
    <xf numFmtId="0" fontId="16" fillId="3" borderId="18" xfId="0" applyFont="1" applyFill="1" applyBorder="1" applyAlignment="1">
      <alignment horizontal="left" vertical="center"/>
    </xf>
    <xf numFmtId="0" fontId="4" fillId="3" borderId="2" xfId="0" applyFont="1" applyFill="1" applyBorder="1" applyAlignment="1">
      <alignment horizontal="left" wrapText="1"/>
    </xf>
    <xf numFmtId="0" fontId="4" fillId="3" borderId="0" xfId="0" applyFont="1" applyFill="1" applyBorder="1" applyAlignment="1">
      <alignment horizontal="left" wrapText="1"/>
    </xf>
    <xf numFmtId="0" fontId="4" fillId="3" borderId="7" xfId="0" applyFont="1" applyFill="1" applyBorder="1" applyAlignment="1">
      <alignment horizontal="left" wrapText="1"/>
    </xf>
    <xf numFmtId="0" fontId="4" fillId="3" borderId="20" xfId="0" applyFont="1" applyFill="1" applyBorder="1" applyAlignment="1">
      <alignment horizontal="left" wrapText="1"/>
    </xf>
    <xf numFmtId="0" fontId="4" fillId="3" borderId="21" xfId="0" applyFont="1" applyFill="1" applyBorder="1" applyAlignment="1">
      <alignment horizontal="left" wrapText="1"/>
    </xf>
    <xf numFmtId="0" fontId="4" fillId="3" borderId="22" xfId="0" applyFont="1" applyFill="1" applyBorder="1" applyAlignment="1">
      <alignment horizontal="left" wrapText="1"/>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3" fillId="3" borderId="0" xfId="0" applyFont="1" applyFill="1" applyBorder="1" applyAlignment="1">
      <alignment horizontal="center"/>
    </xf>
    <xf numFmtId="0" fontId="3" fillId="3" borderId="7" xfId="0" applyFont="1" applyFill="1" applyBorder="1" applyAlignment="1">
      <alignment horizontal="center"/>
    </xf>
    <xf numFmtId="0" fontId="0" fillId="3" borderId="0" xfId="0" applyFont="1" applyFill="1" applyBorder="1" applyAlignment="1">
      <alignment horizontal="center"/>
    </xf>
    <xf numFmtId="0" fontId="0" fillId="3" borderId="7" xfId="0" applyFont="1" applyFill="1" applyBorder="1" applyAlignment="1">
      <alignment horizontal="center"/>
    </xf>
    <xf numFmtId="0" fontId="4" fillId="3" borderId="10" xfId="0" applyFont="1" applyFill="1" applyBorder="1" applyAlignment="1">
      <alignment horizontal="center" vertical="center"/>
    </xf>
    <xf numFmtId="0" fontId="4"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xf>
    <xf numFmtId="1" fontId="19" fillId="3" borderId="32" xfId="0" applyNumberFormat="1" applyFont="1" applyFill="1" applyBorder="1" applyAlignment="1">
      <alignment horizontal="center" vertical="center"/>
    </xf>
    <xf numFmtId="1" fontId="19" fillId="3" borderId="33" xfId="0" applyNumberFormat="1" applyFont="1" applyFill="1" applyBorder="1" applyAlignment="1">
      <alignment horizontal="center" vertical="center"/>
    </xf>
    <xf numFmtId="1" fontId="19" fillId="3" borderId="34" xfId="0" applyNumberFormat="1" applyFont="1" applyFill="1" applyBorder="1" applyAlignment="1">
      <alignment horizontal="center" vertical="center"/>
    </xf>
    <xf numFmtId="0" fontId="0" fillId="3" borderId="32" xfId="0" applyFill="1" applyBorder="1" applyAlignment="1">
      <alignment horizontal="center" vertical="center" wrapText="1"/>
    </xf>
    <xf numFmtId="0" fontId="0" fillId="3" borderId="33" xfId="0" applyFill="1" applyBorder="1" applyAlignment="1">
      <alignment horizontal="center" vertical="center" wrapText="1"/>
    </xf>
    <xf numFmtId="0" fontId="0" fillId="3" borderId="34" xfId="0" applyFill="1" applyBorder="1" applyAlignment="1">
      <alignment horizontal="center" vertical="center" wrapText="1"/>
    </xf>
    <xf numFmtId="164" fontId="0" fillId="3" borderId="32" xfId="1" applyNumberFormat="1" applyFont="1" applyFill="1" applyBorder="1" applyAlignment="1">
      <alignment horizontal="center" vertical="center" wrapText="1"/>
    </xf>
    <xf numFmtId="164" fontId="0" fillId="3" borderId="33" xfId="1" applyNumberFormat="1" applyFont="1" applyFill="1" applyBorder="1" applyAlignment="1">
      <alignment horizontal="center" vertical="center" wrapText="1"/>
    </xf>
    <xf numFmtId="164" fontId="0" fillId="3" borderId="34" xfId="1" applyNumberFormat="1" applyFont="1" applyFill="1" applyBorder="1" applyAlignment="1">
      <alignment horizontal="center" vertical="center" wrapText="1"/>
    </xf>
    <xf numFmtId="164" fontId="19" fillId="3" borderId="32" xfId="1" applyNumberFormat="1" applyFont="1" applyFill="1" applyBorder="1" applyAlignment="1">
      <alignment horizontal="center" vertical="center" wrapText="1"/>
    </xf>
    <xf numFmtId="164" fontId="19" fillId="3" borderId="33" xfId="1" applyNumberFormat="1" applyFont="1" applyFill="1" applyBorder="1" applyAlignment="1">
      <alignment horizontal="center" vertical="center" wrapText="1"/>
    </xf>
    <xf numFmtId="164" fontId="19" fillId="3" borderId="34" xfId="1" applyNumberFormat="1" applyFont="1" applyFill="1" applyBorder="1" applyAlignment="1">
      <alignment horizontal="center" vertical="center" wrapText="1"/>
    </xf>
    <xf numFmtId="0" fontId="19" fillId="3" borderId="24" xfId="0" applyFont="1" applyFill="1" applyBorder="1" applyAlignment="1">
      <alignment horizontal="center" vertical="center"/>
    </xf>
    <xf numFmtId="0" fontId="19" fillId="3" borderId="16" xfId="0" applyFont="1" applyFill="1" applyBorder="1" applyAlignment="1">
      <alignment horizontal="center" vertical="center"/>
    </xf>
    <xf numFmtId="0" fontId="19" fillId="3" borderId="32" xfId="0" applyFont="1" applyFill="1" applyBorder="1" applyAlignment="1">
      <alignment horizontal="center"/>
    </xf>
    <xf numFmtId="0" fontId="19" fillId="3" borderId="33" xfId="0" applyFont="1" applyFill="1" applyBorder="1" applyAlignment="1">
      <alignment horizontal="center"/>
    </xf>
    <xf numFmtId="0" fontId="19" fillId="3" borderId="34" xfId="0" applyFont="1" applyFill="1" applyBorder="1" applyAlignment="1">
      <alignment horizontal="center"/>
    </xf>
    <xf numFmtId="0" fontId="0" fillId="3" borderId="1" xfId="0" applyFill="1" applyBorder="1" applyAlignment="1">
      <alignment horizontal="center"/>
    </xf>
    <xf numFmtId="164" fontId="0" fillId="3" borderId="1" xfId="0" applyNumberFormat="1" applyFill="1" applyBorder="1" applyAlignment="1">
      <alignment horizontal="center"/>
    </xf>
    <xf numFmtId="0" fontId="22" fillId="3" borderId="0" xfId="0" quotePrefix="1" applyFont="1" applyFill="1" applyAlignment="1">
      <alignment horizontal="left" wrapText="1"/>
    </xf>
    <xf numFmtId="0" fontId="0" fillId="3" borderId="23"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wrapText="1"/>
    </xf>
    <xf numFmtId="0" fontId="0" fillId="3" borderId="32" xfId="0" applyFill="1" applyBorder="1" applyAlignment="1">
      <alignment horizontal="center" wrapText="1"/>
    </xf>
    <xf numFmtId="0" fontId="0" fillId="3" borderId="33" xfId="0" applyFill="1" applyBorder="1" applyAlignment="1">
      <alignment horizontal="center" wrapText="1"/>
    </xf>
    <xf numFmtId="0" fontId="0" fillId="3" borderId="34" xfId="0" applyFill="1" applyBorder="1" applyAlignment="1">
      <alignment horizontal="center" wrapText="1"/>
    </xf>
    <xf numFmtId="0" fontId="22" fillId="3" borderId="1" xfId="0" quotePrefix="1" applyFont="1" applyFill="1" applyBorder="1" applyAlignment="1">
      <alignment horizontal="center"/>
    </xf>
    <xf numFmtId="164" fontId="19" fillId="3" borderId="32" xfId="1" applyNumberFormat="1" applyFont="1" applyFill="1" applyBorder="1" applyAlignment="1">
      <alignment horizontal="center"/>
    </xf>
    <xf numFmtId="164" fontId="19" fillId="3" borderId="33" xfId="1" applyNumberFormat="1" applyFont="1" applyFill="1" applyBorder="1" applyAlignment="1">
      <alignment horizontal="center"/>
    </xf>
    <xf numFmtId="164" fontId="19" fillId="3" borderId="34" xfId="1" applyNumberFormat="1" applyFont="1" applyFill="1" applyBorder="1" applyAlignment="1">
      <alignment horizontal="center"/>
    </xf>
    <xf numFmtId="0" fontId="22" fillId="3" borderId="1" xfId="0" applyFont="1" applyFill="1" applyBorder="1" applyAlignment="1">
      <alignment horizontal="center"/>
    </xf>
    <xf numFmtId="0" fontId="19" fillId="3" borderId="32" xfId="0" applyFont="1" applyFill="1" applyBorder="1" applyAlignment="1">
      <alignment horizontal="center" wrapText="1"/>
    </xf>
    <xf numFmtId="0" fontId="19" fillId="3" borderId="33" xfId="0" applyFont="1" applyFill="1" applyBorder="1" applyAlignment="1">
      <alignment horizontal="center" wrapText="1"/>
    </xf>
    <xf numFmtId="0" fontId="19" fillId="3" borderId="34" xfId="0" applyFont="1" applyFill="1" applyBorder="1" applyAlignment="1">
      <alignment horizontal="center" wrapText="1"/>
    </xf>
    <xf numFmtId="164" fontId="19" fillId="3" borderId="32" xfId="1" applyNumberFormat="1" applyFont="1" applyFill="1" applyBorder="1" applyAlignment="1">
      <alignment vertical="center"/>
    </xf>
    <xf numFmtId="164" fontId="19" fillId="3" borderId="33" xfId="1" applyNumberFormat="1" applyFont="1" applyFill="1" applyBorder="1" applyAlignment="1">
      <alignment vertical="center"/>
    </xf>
    <xf numFmtId="164" fontId="19" fillId="3" borderId="34" xfId="1" applyNumberFormat="1" applyFont="1" applyFill="1" applyBorder="1" applyAlignment="1">
      <alignment vertical="center"/>
    </xf>
    <xf numFmtId="0" fontId="19" fillId="3" borderId="32" xfId="0" applyFont="1" applyFill="1" applyBorder="1" applyAlignment="1">
      <alignment horizontal="center" vertical="center"/>
    </xf>
    <xf numFmtId="0" fontId="19" fillId="3" borderId="33" xfId="0" applyFont="1" applyFill="1" applyBorder="1" applyAlignment="1">
      <alignment horizontal="center" vertical="center"/>
    </xf>
    <xf numFmtId="0" fontId="19" fillId="3" borderId="34" xfId="0" applyFont="1" applyFill="1" applyBorder="1" applyAlignment="1">
      <alignment horizontal="center" vertical="center"/>
    </xf>
    <xf numFmtId="0" fontId="22" fillId="3" borderId="1" xfId="0" quotePrefix="1" applyFont="1" applyFill="1" applyBorder="1" applyAlignment="1">
      <alignment horizontal="left"/>
    </xf>
    <xf numFmtId="0" fontId="19" fillId="3" borderId="1" xfId="0" applyFont="1" applyFill="1" applyBorder="1" applyAlignment="1">
      <alignment horizontal="center" vertical="center"/>
    </xf>
    <xf numFmtId="0" fontId="19" fillId="3" borderId="23"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3" borderId="13" xfId="0" applyFont="1" applyFill="1" applyBorder="1" applyAlignment="1">
      <alignment horizontal="center" vertical="center" wrapText="1"/>
    </xf>
    <xf numFmtId="0" fontId="19" fillId="3" borderId="25"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19" fillId="3" borderId="23" xfId="2" applyFont="1" applyFill="1" applyBorder="1" applyAlignment="1">
      <alignment horizontal="center" vertical="center" wrapText="1"/>
    </xf>
    <xf numFmtId="0" fontId="19" fillId="3" borderId="12" xfId="2" applyFont="1" applyFill="1" applyBorder="1" applyAlignment="1">
      <alignment horizontal="center" vertical="center" wrapText="1"/>
    </xf>
    <xf numFmtId="0" fontId="19" fillId="3" borderId="13" xfId="2" applyFont="1" applyFill="1" applyBorder="1" applyAlignment="1">
      <alignment horizontal="center" vertical="center" wrapText="1"/>
    </xf>
    <xf numFmtId="0" fontId="19" fillId="3" borderId="25" xfId="2" applyFont="1" applyFill="1" applyBorder="1" applyAlignment="1">
      <alignment horizontal="center" vertical="center" wrapText="1"/>
    </xf>
    <xf numFmtId="0" fontId="19" fillId="3" borderId="9" xfId="2" applyFont="1" applyFill="1" applyBorder="1" applyAlignment="1">
      <alignment horizontal="center" vertical="center" wrapText="1"/>
    </xf>
    <xf numFmtId="0" fontId="19" fillId="3" borderId="18" xfId="2" applyFont="1" applyFill="1" applyBorder="1" applyAlignment="1">
      <alignment horizontal="center" vertical="center" wrapText="1"/>
    </xf>
    <xf numFmtId="0" fontId="21" fillId="3" borderId="0" xfId="0" applyFont="1" applyFill="1" applyAlignment="1">
      <alignment horizontal="left" vertical="center" wrapText="1"/>
    </xf>
    <xf numFmtId="0" fontId="22" fillId="3" borderId="1" xfId="0" applyFont="1" applyFill="1" applyBorder="1" applyAlignment="1">
      <alignment horizontal="left"/>
    </xf>
    <xf numFmtId="0" fontId="12" fillId="3" borderId="36" xfId="0" applyFont="1" applyFill="1" applyBorder="1" applyAlignment="1">
      <alignment horizontal="left" vertical="top" wrapText="1"/>
    </xf>
    <xf numFmtId="0" fontId="12" fillId="3" borderId="38" xfId="0" applyFont="1" applyFill="1" applyBorder="1" applyAlignment="1">
      <alignment horizontal="left" vertical="top" wrapText="1"/>
    </xf>
    <xf numFmtId="0" fontId="12" fillId="3" borderId="36" xfId="0" applyFont="1" applyFill="1" applyBorder="1" applyAlignment="1">
      <alignment horizontal="center" vertical="top" wrapText="1"/>
    </xf>
    <xf numFmtId="0" fontId="12" fillId="3" borderId="37" xfId="0" applyFont="1" applyFill="1" applyBorder="1" applyAlignment="1">
      <alignment horizontal="center" vertical="top" wrapText="1"/>
    </xf>
    <xf numFmtId="0" fontId="12" fillId="3" borderId="38" xfId="0" applyFont="1" applyFill="1" applyBorder="1" applyAlignment="1">
      <alignment horizontal="center" vertical="top" wrapText="1"/>
    </xf>
    <xf numFmtId="0" fontId="0" fillId="3" borderId="1" xfId="0" applyFill="1" applyBorder="1" applyAlignment="1">
      <alignment horizontal="center" vertical="top"/>
    </xf>
    <xf numFmtId="0" fontId="12" fillId="3" borderId="36" xfId="0" applyFont="1" applyFill="1" applyBorder="1" applyAlignment="1">
      <alignment horizontal="center" vertical="center" wrapText="1"/>
    </xf>
    <xf numFmtId="0" fontId="12" fillId="3" borderId="37"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12" fillId="3" borderId="36" xfId="0" applyFont="1" applyFill="1" applyBorder="1" applyAlignment="1">
      <alignment vertical="top" wrapText="1"/>
    </xf>
    <xf numFmtId="0" fontId="12" fillId="3" borderId="38" xfId="0" applyFont="1" applyFill="1" applyBorder="1" applyAlignment="1">
      <alignment vertical="top" wrapText="1"/>
    </xf>
    <xf numFmtId="0" fontId="45" fillId="3" borderId="3" xfId="0" applyFont="1" applyFill="1" applyBorder="1" applyAlignment="1">
      <alignment horizontal="left" wrapText="1"/>
    </xf>
    <xf numFmtId="0" fontId="45" fillId="3" borderId="4" xfId="0" applyFont="1" applyFill="1" applyBorder="1" applyAlignment="1">
      <alignment horizontal="left" wrapText="1"/>
    </xf>
    <xf numFmtId="168" fontId="42" fillId="3" borderId="6" xfId="0" applyNumberFormat="1" applyFont="1" applyFill="1" applyBorder="1" applyAlignment="1">
      <alignment horizontal="center" vertical="justify"/>
    </xf>
    <xf numFmtId="168" fontId="42" fillId="3" borderId="31" xfId="0" applyNumberFormat="1" applyFont="1" applyFill="1" applyBorder="1" applyAlignment="1">
      <alignment horizontal="center" vertical="justify"/>
    </xf>
    <xf numFmtId="168" fontId="42" fillId="3" borderId="21" xfId="0" applyNumberFormat="1" applyFont="1" applyFill="1" applyBorder="1" applyAlignment="1">
      <alignment horizontal="center" vertical="justify"/>
    </xf>
    <xf numFmtId="168" fontId="42" fillId="3" borderId="22" xfId="0" applyNumberFormat="1" applyFont="1" applyFill="1" applyBorder="1" applyAlignment="1">
      <alignment horizontal="center" vertical="justify"/>
    </xf>
    <xf numFmtId="168" fontId="37" fillId="6" borderId="3" xfId="0" applyNumberFormat="1" applyFont="1" applyFill="1" applyBorder="1" applyAlignment="1">
      <alignment horizontal="left" vertical="top" wrapText="1"/>
    </xf>
    <xf numFmtId="168" fontId="37" fillId="6" borderId="4" xfId="0" applyNumberFormat="1" applyFont="1" applyFill="1" applyBorder="1" applyAlignment="1">
      <alignment horizontal="left" vertical="top" wrapText="1"/>
    </xf>
    <xf numFmtId="168" fontId="37" fillId="6" borderId="5" xfId="0" applyNumberFormat="1" applyFont="1" applyFill="1" applyBorder="1" applyAlignment="1">
      <alignment horizontal="left" vertical="top" wrapText="1"/>
    </xf>
    <xf numFmtId="168" fontId="37" fillId="3" borderId="3" xfId="0" applyNumberFormat="1" applyFont="1" applyFill="1" applyBorder="1" applyAlignment="1">
      <alignment horizontal="left" vertical="top" wrapText="1"/>
    </xf>
    <xf numFmtId="168" fontId="37" fillId="3" borderId="4" xfId="0" applyNumberFormat="1" applyFont="1" applyFill="1" applyBorder="1" applyAlignment="1">
      <alignment horizontal="left" vertical="top"/>
    </xf>
    <xf numFmtId="168" fontId="37" fillId="3" borderId="5" xfId="0" applyNumberFormat="1" applyFont="1" applyFill="1" applyBorder="1" applyAlignment="1">
      <alignment horizontal="left" vertical="top"/>
    </xf>
    <xf numFmtId="168" fontId="42" fillId="3" borderId="48" xfId="0" applyNumberFormat="1" applyFont="1" applyFill="1" applyBorder="1" applyAlignment="1">
      <alignment horizontal="left" vertical="top" wrapText="1"/>
    </xf>
    <xf numFmtId="168" fontId="42" fillId="3" borderId="49" xfId="0" applyNumberFormat="1" applyFont="1" applyFill="1" applyBorder="1" applyAlignment="1">
      <alignment horizontal="left" vertical="top" wrapText="1"/>
    </xf>
    <xf numFmtId="168" fontId="37" fillId="3" borderId="0" xfId="0" applyNumberFormat="1" applyFont="1" applyFill="1" applyBorder="1" applyAlignment="1">
      <alignment horizontal="justify" vertical="top" wrapText="1"/>
    </xf>
    <xf numFmtId="168" fontId="37" fillId="3" borderId="7" xfId="0" applyNumberFormat="1" applyFont="1" applyFill="1" applyBorder="1" applyAlignment="1">
      <alignment horizontal="justify" vertical="top" wrapText="1"/>
    </xf>
    <xf numFmtId="168" fontId="46" fillId="3" borderId="0" xfId="0" applyNumberFormat="1" applyFont="1" applyFill="1" applyBorder="1" applyAlignment="1">
      <alignment horizontal="justify" vertical="top" wrapText="1"/>
    </xf>
    <xf numFmtId="168" fontId="35" fillId="3" borderId="0" xfId="0" applyNumberFormat="1" applyFont="1" applyFill="1" applyBorder="1" applyAlignment="1">
      <alignment horizontal="justify" vertical="top" wrapText="1"/>
    </xf>
    <xf numFmtId="168" fontId="43" fillId="3" borderId="9" xfId="0" applyNumberFormat="1" applyFont="1" applyFill="1" applyBorder="1" applyAlignment="1">
      <alignment horizontal="justify" vertical="top" wrapText="1"/>
    </xf>
    <xf numFmtId="168" fontId="44" fillId="3" borderId="9" xfId="0" applyNumberFormat="1" applyFont="1" applyFill="1" applyBorder="1" applyAlignment="1">
      <alignment horizontal="justify" vertical="top" wrapText="1"/>
    </xf>
    <xf numFmtId="168" fontId="44" fillId="3" borderId="43" xfId="0" applyNumberFormat="1" applyFont="1" applyFill="1" applyBorder="1" applyAlignment="1">
      <alignment horizontal="justify" vertical="top" wrapText="1"/>
    </xf>
    <xf numFmtId="168" fontId="35" fillId="3" borderId="33" xfId="0" applyNumberFormat="1" applyFont="1" applyFill="1" applyBorder="1" applyAlignment="1">
      <alignment horizontal="justify" vertical="top" wrapText="1"/>
    </xf>
    <xf numFmtId="168" fontId="37" fillId="3" borderId="33" xfId="0" applyNumberFormat="1" applyFont="1" applyFill="1" applyBorder="1" applyAlignment="1">
      <alignment horizontal="justify" vertical="top" wrapText="1"/>
    </xf>
    <xf numFmtId="168" fontId="37" fillId="3" borderId="45" xfId="0" applyNumberFormat="1" applyFont="1" applyFill="1" applyBorder="1" applyAlignment="1">
      <alignment horizontal="justify" vertical="top" wrapText="1"/>
    </xf>
    <xf numFmtId="0" fontId="37" fillId="2" borderId="27" xfId="0" applyFont="1" applyFill="1" applyBorder="1" applyAlignment="1">
      <alignment horizontal="center" vertical="center" wrapText="1"/>
    </xf>
    <xf numFmtId="0" fontId="37" fillId="2" borderId="28" xfId="0" applyFont="1" applyFill="1" applyBorder="1" applyAlignment="1">
      <alignment horizontal="center" vertical="center" wrapText="1"/>
    </xf>
    <xf numFmtId="168" fontId="33" fillId="2" borderId="3" xfId="0" applyNumberFormat="1" applyFont="1" applyFill="1" applyBorder="1" applyAlignment="1">
      <alignment horizontal="center" vertical="center" wrapText="1"/>
    </xf>
    <xf numFmtId="168" fontId="33" fillId="2" borderId="5" xfId="0" applyNumberFormat="1" applyFont="1" applyFill="1" applyBorder="1" applyAlignment="1">
      <alignment horizontal="center" vertical="center" wrapText="1"/>
    </xf>
    <xf numFmtId="168" fontId="33" fillId="2" borderId="4" xfId="0" applyNumberFormat="1" applyFont="1" applyFill="1" applyBorder="1" applyAlignment="1">
      <alignment horizontal="center" vertical="center" wrapText="1"/>
    </xf>
    <xf numFmtId="168" fontId="40" fillId="2" borderId="27" xfId="0" applyNumberFormat="1" applyFont="1" applyFill="1" applyBorder="1" applyAlignment="1">
      <alignment horizontal="center" vertical="center" wrapText="1"/>
    </xf>
    <xf numFmtId="168" fontId="40" fillId="2" borderId="28" xfId="0" applyNumberFormat="1" applyFont="1" applyFill="1" applyBorder="1" applyAlignment="1">
      <alignment horizontal="center" vertical="center" wrapText="1"/>
    </xf>
    <xf numFmtId="168" fontId="40" fillId="2" borderId="29" xfId="0" applyNumberFormat="1" applyFont="1" applyFill="1" applyBorder="1" applyAlignment="1">
      <alignment horizontal="center" vertical="center" wrapText="1"/>
    </xf>
    <xf numFmtId="168" fontId="39" fillId="2" borderId="3" xfId="0" applyNumberFormat="1" applyFont="1" applyFill="1" applyBorder="1" applyAlignment="1">
      <alignment horizontal="center" vertical="center"/>
    </xf>
    <xf numFmtId="168" fontId="39" fillId="2" borderId="4" xfId="0" applyNumberFormat="1" applyFont="1" applyFill="1" applyBorder="1" applyAlignment="1">
      <alignment horizontal="center" vertical="center"/>
    </xf>
    <xf numFmtId="168" fontId="39" fillId="2" borderId="5" xfId="0" applyNumberFormat="1" applyFont="1" applyFill="1" applyBorder="1" applyAlignment="1">
      <alignment horizontal="center" vertical="center"/>
    </xf>
    <xf numFmtId="168" fontId="40" fillId="2" borderId="30" xfId="0" applyNumberFormat="1" applyFont="1" applyFill="1" applyBorder="1" applyAlignment="1">
      <alignment horizontal="center" vertical="center" wrapText="1"/>
    </xf>
    <xf numFmtId="168" fontId="40" fillId="2" borderId="31" xfId="0" applyNumberFormat="1" applyFont="1" applyFill="1" applyBorder="1" applyAlignment="1">
      <alignment horizontal="center" vertical="center" wrapText="1"/>
    </xf>
    <xf numFmtId="168" fontId="40" fillId="2" borderId="20" xfId="0" applyNumberFormat="1" applyFont="1" applyFill="1" applyBorder="1" applyAlignment="1">
      <alignment horizontal="center" vertical="center" wrapText="1"/>
    </xf>
    <xf numFmtId="168" fontId="40" fillId="2" borderId="22" xfId="0" applyNumberFormat="1" applyFont="1" applyFill="1" applyBorder="1" applyAlignment="1">
      <alignment horizontal="center" vertical="center" wrapText="1"/>
    </xf>
    <xf numFmtId="168" fontId="33" fillId="2" borderId="27" xfId="0" applyNumberFormat="1" applyFont="1" applyFill="1" applyBorder="1" applyAlignment="1">
      <alignment horizontal="center" vertical="center" wrapText="1"/>
    </xf>
    <xf numFmtId="168" fontId="33" fillId="2" borderId="20" xfId="0" applyNumberFormat="1" applyFont="1" applyFill="1" applyBorder="1" applyAlignment="1">
      <alignment horizontal="center" vertical="center" wrapText="1"/>
    </xf>
    <xf numFmtId="168" fontId="33" fillId="2" borderId="30" xfId="0" applyNumberFormat="1" applyFont="1" applyFill="1" applyBorder="1" applyAlignment="1">
      <alignment horizontal="center" vertical="center"/>
    </xf>
    <xf numFmtId="168" fontId="33" fillId="2" borderId="6" xfId="0" applyNumberFormat="1" applyFont="1" applyFill="1" applyBorder="1" applyAlignment="1">
      <alignment horizontal="center" vertical="center"/>
    </xf>
    <xf numFmtId="168" fontId="33" fillId="2" borderId="31" xfId="0" applyNumberFormat="1" applyFont="1" applyFill="1" applyBorder="1" applyAlignment="1">
      <alignment horizontal="center" vertical="center"/>
    </xf>
    <xf numFmtId="0" fontId="29" fillId="0" borderId="0" xfId="0" applyFont="1" applyAlignment="1">
      <alignment horizontal="left" vertical="center"/>
    </xf>
    <xf numFmtId="168" fontId="39" fillId="2" borderId="30" xfId="0" applyNumberFormat="1" applyFont="1" applyFill="1" applyBorder="1" applyAlignment="1">
      <alignment horizontal="center" vertical="center" wrapText="1"/>
    </xf>
    <xf numFmtId="168" fontId="39" fillId="2" borderId="6" xfId="0" applyNumberFormat="1" applyFont="1" applyFill="1" applyBorder="1" applyAlignment="1">
      <alignment horizontal="center" vertical="center" wrapText="1"/>
    </xf>
    <xf numFmtId="168" fontId="39" fillId="2" borderId="31" xfId="0" applyNumberFormat="1" applyFont="1" applyFill="1" applyBorder="1" applyAlignment="1">
      <alignment horizontal="center" vertical="center" wrapText="1"/>
    </xf>
    <xf numFmtId="168" fontId="39" fillId="2" borderId="2" xfId="0" applyNumberFormat="1" applyFont="1" applyFill="1" applyBorder="1" applyAlignment="1">
      <alignment horizontal="center" vertical="center" wrapText="1"/>
    </xf>
    <xf numFmtId="168" fontId="39" fillId="2" borderId="0" xfId="0" applyNumberFormat="1" applyFont="1" applyFill="1" applyBorder="1" applyAlignment="1">
      <alignment horizontal="center" vertical="center" wrapText="1"/>
    </xf>
    <xf numFmtId="168" fontId="39" fillId="2" borderId="7" xfId="0" applyNumberFormat="1" applyFont="1" applyFill="1" applyBorder="1" applyAlignment="1">
      <alignment horizontal="center" vertical="center" wrapText="1"/>
    </xf>
    <xf numFmtId="168" fontId="39" fillId="2" borderId="20" xfId="0" applyNumberFormat="1" applyFont="1" applyFill="1" applyBorder="1" applyAlignment="1">
      <alignment horizontal="center" vertical="center" wrapText="1"/>
    </xf>
    <xf numFmtId="168" fontId="39" fillId="2" borderId="21" xfId="0" applyNumberFormat="1" applyFont="1" applyFill="1" applyBorder="1" applyAlignment="1">
      <alignment horizontal="center" vertical="center" wrapText="1"/>
    </xf>
    <xf numFmtId="168" fontId="39" fillId="2" borderId="22" xfId="0" applyNumberFormat="1" applyFont="1" applyFill="1" applyBorder="1" applyAlignment="1">
      <alignment horizontal="center" vertical="center" wrapText="1"/>
    </xf>
    <xf numFmtId="168" fontId="37" fillId="2" borderId="6" xfId="0" applyNumberFormat="1" applyFont="1" applyFill="1" applyBorder="1" applyAlignment="1">
      <alignment horizontal="center" vertical="center"/>
    </xf>
    <xf numFmtId="168" fontId="37" fillId="2" borderId="0" xfId="0" applyNumberFormat="1" applyFont="1" applyFill="1" applyBorder="1" applyAlignment="1">
      <alignment horizontal="center" vertical="center"/>
    </xf>
    <xf numFmtId="168" fontId="37" fillId="2" borderId="21" xfId="0" applyNumberFormat="1" applyFont="1" applyFill="1" applyBorder="1" applyAlignment="1">
      <alignment horizontal="center" vertical="center"/>
    </xf>
    <xf numFmtId="168" fontId="37" fillId="2" borderId="27" xfId="0" applyNumberFormat="1" applyFont="1" applyFill="1" applyBorder="1" applyAlignment="1">
      <alignment horizontal="center" vertical="center" wrapText="1"/>
    </xf>
    <xf numFmtId="168" fontId="37" fillId="2" borderId="28" xfId="0" applyNumberFormat="1" applyFont="1" applyFill="1" applyBorder="1" applyAlignment="1">
      <alignment horizontal="center" vertical="center" wrapText="1"/>
    </xf>
    <xf numFmtId="168" fontId="37" fillId="2" borderId="29" xfId="0" applyNumberFormat="1" applyFont="1" applyFill="1" applyBorder="1" applyAlignment="1">
      <alignment horizontal="center" vertical="center" wrapText="1"/>
    </xf>
    <xf numFmtId="168" fontId="37" fillId="2" borderId="30" xfId="0" applyNumberFormat="1" applyFont="1" applyFill="1" applyBorder="1" applyAlignment="1">
      <alignment horizontal="center" vertical="center" wrapText="1"/>
    </xf>
    <xf numFmtId="168" fontId="37" fillId="2" borderId="31" xfId="0" applyNumberFormat="1" applyFont="1" applyFill="1" applyBorder="1" applyAlignment="1">
      <alignment horizontal="center" vertical="center"/>
    </xf>
    <xf numFmtId="168" fontId="37" fillId="2" borderId="20" xfId="0" applyNumberFormat="1" applyFont="1" applyFill="1" applyBorder="1" applyAlignment="1">
      <alignment horizontal="center" vertical="center"/>
    </xf>
    <xf numFmtId="168" fontId="37" fillId="2" borderId="22" xfId="0" applyNumberFormat="1" applyFont="1" applyFill="1" applyBorder="1" applyAlignment="1">
      <alignment horizontal="center" vertical="center"/>
    </xf>
    <xf numFmtId="168" fontId="33" fillId="2" borderId="4" xfId="0" applyNumberFormat="1" applyFont="1" applyFill="1" applyBorder="1" applyAlignment="1">
      <alignment horizontal="center" vertical="center"/>
    </xf>
    <xf numFmtId="168" fontId="33" fillId="2" borderId="5" xfId="0" applyNumberFormat="1" applyFont="1" applyFill="1" applyBorder="1" applyAlignment="1">
      <alignment horizontal="center" vertical="center"/>
    </xf>
    <xf numFmtId="14" fontId="28" fillId="3" borderId="32" xfId="1" applyNumberFormat="1" applyFont="1" applyFill="1" applyBorder="1" applyAlignment="1">
      <alignment horizontal="center" vertical="center" wrapText="1"/>
    </xf>
    <xf numFmtId="14" fontId="28" fillId="3" borderId="34" xfId="1" applyNumberFormat="1" applyFont="1" applyFill="1" applyBorder="1" applyAlignment="1">
      <alignment horizontal="center" vertical="center" wrapText="1"/>
    </xf>
    <xf numFmtId="0" fontId="19" fillId="3" borderId="32" xfId="2" applyFont="1" applyFill="1" applyBorder="1" applyAlignment="1">
      <alignment horizontal="center" vertical="center"/>
    </xf>
    <xf numFmtId="0" fontId="19" fillId="3" borderId="33" xfId="2" applyFont="1" applyFill="1" applyBorder="1" applyAlignment="1">
      <alignment horizontal="center" vertical="center"/>
    </xf>
    <xf numFmtId="0" fontId="19" fillId="3" borderId="34" xfId="2" applyFont="1" applyFill="1" applyBorder="1" applyAlignment="1">
      <alignment horizontal="center" vertical="center"/>
    </xf>
    <xf numFmtId="0" fontId="19" fillId="3" borderId="0" xfId="2" applyFont="1" applyFill="1" applyBorder="1" applyAlignment="1">
      <alignment horizontal="center" vertical="center"/>
    </xf>
    <xf numFmtId="0" fontId="27" fillId="3" borderId="0" xfId="2" applyFont="1" applyFill="1" applyBorder="1" applyAlignment="1">
      <alignment horizontal="center" vertical="center"/>
    </xf>
    <xf numFmtId="0" fontId="27" fillId="3" borderId="0" xfId="2" applyFont="1" applyFill="1" applyBorder="1" applyAlignment="1">
      <alignment horizontal="center" vertical="center" wrapText="1"/>
    </xf>
    <xf numFmtId="0" fontId="19" fillId="3" borderId="0" xfId="2" applyFont="1" applyFill="1" applyBorder="1" applyAlignment="1">
      <alignment horizontal="center" vertical="center" wrapText="1"/>
    </xf>
    <xf numFmtId="0" fontId="19" fillId="3" borderId="32" xfId="2" applyFont="1" applyFill="1" applyBorder="1" applyAlignment="1">
      <alignment horizontal="center" vertical="center" wrapText="1"/>
    </xf>
    <xf numFmtId="0" fontId="19" fillId="3" borderId="34" xfId="2" applyFont="1" applyFill="1" applyBorder="1" applyAlignment="1">
      <alignment horizontal="center" vertical="center" wrapText="1"/>
    </xf>
    <xf numFmtId="0" fontId="19" fillId="3" borderId="0" xfId="2" applyFont="1" applyFill="1" applyBorder="1" applyAlignment="1">
      <alignment horizontal="center"/>
    </xf>
    <xf numFmtId="0" fontId="21" fillId="3" borderId="0" xfId="2" applyFont="1" applyFill="1" applyBorder="1" applyAlignment="1">
      <alignment horizontal="left" wrapText="1"/>
    </xf>
    <xf numFmtId="0" fontId="19" fillId="3" borderId="32" xfId="2" applyFont="1" applyFill="1" applyBorder="1" applyAlignment="1">
      <alignment horizontal="center"/>
    </xf>
    <xf numFmtId="0" fontId="19" fillId="3" borderId="33" xfId="2" applyFont="1" applyFill="1" applyBorder="1" applyAlignment="1">
      <alignment horizontal="center"/>
    </xf>
    <xf numFmtId="0" fontId="19" fillId="3" borderId="34" xfId="2" applyFont="1" applyFill="1" applyBorder="1" applyAlignment="1">
      <alignment horizontal="center"/>
    </xf>
    <xf numFmtId="0" fontId="19" fillId="3" borderId="15" xfId="2" applyFont="1" applyFill="1" applyBorder="1" applyAlignment="1">
      <alignment horizontal="center" vertical="center" wrapText="1"/>
    </xf>
    <xf numFmtId="0" fontId="19" fillId="3" borderId="14" xfId="2" applyFont="1" applyFill="1" applyBorder="1" applyAlignment="1">
      <alignment horizontal="center" vertical="center" wrapText="1"/>
    </xf>
    <xf numFmtId="0" fontId="19" fillId="3" borderId="19" xfId="2" applyFont="1" applyFill="1" applyBorder="1" applyAlignment="1">
      <alignment horizontal="center" vertical="center" wrapText="1"/>
    </xf>
    <xf numFmtId="0" fontId="19" fillId="3" borderId="24" xfId="2" applyFont="1" applyFill="1" applyBorder="1" applyAlignment="1">
      <alignment horizontal="center" vertical="center" wrapText="1"/>
    </xf>
    <xf numFmtId="0" fontId="19" fillId="3" borderId="16" xfId="2" applyFont="1" applyFill="1" applyBorder="1" applyAlignment="1">
      <alignment horizontal="center" vertical="center" wrapText="1"/>
    </xf>
    <xf numFmtId="0" fontId="19" fillId="3" borderId="33" xfId="2" applyFont="1" applyFill="1" applyBorder="1" applyAlignment="1">
      <alignment horizontal="center" vertical="center" wrapText="1"/>
    </xf>
    <xf numFmtId="0" fontId="19" fillId="3" borderId="1" xfId="2" applyFont="1" applyFill="1" applyBorder="1" applyAlignment="1">
      <alignment horizontal="center" vertical="center" wrapText="1"/>
    </xf>
    <xf numFmtId="0" fontId="19" fillId="3" borderId="15" xfId="2" applyFont="1" applyFill="1" applyBorder="1" applyAlignment="1">
      <alignment horizontal="center" wrapText="1"/>
    </xf>
    <xf numFmtId="0" fontId="19" fillId="3" borderId="14" xfId="2" applyFont="1" applyFill="1" applyBorder="1" applyAlignment="1">
      <alignment horizontal="center" wrapText="1"/>
    </xf>
    <xf numFmtId="0" fontId="19" fillId="3" borderId="19" xfId="2" applyFont="1" applyFill="1" applyBorder="1" applyAlignment="1">
      <alignment horizontal="center" wrapText="1"/>
    </xf>
    <xf numFmtId="167" fontId="19" fillId="3" borderId="0" xfId="3" applyNumberFormat="1" applyFont="1" applyFill="1" applyBorder="1" applyAlignment="1">
      <alignment horizontal="center"/>
    </xf>
    <xf numFmtId="0" fontId="22" fillId="3" borderId="32" xfId="2" applyFont="1" applyFill="1" applyBorder="1" applyAlignment="1">
      <alignment horizontal="center" vertical="center"/>
    </xf>
    <xf numFmtId="0" fontId="22" fillId="3" borderId="33" xfId="2" applyFont="1" applyFill="1" applyBorder="1" applyAlignment="1">
      <alignment horizontal="center" vertical="center"/>
    </xf>
    <xf numFmtId="0" fontId="22" fillId="3" borderId="34" xfId="2" applyFont="1" applyFill="1" applyBorder="1" applyAlignment="1">
      <alignment horizontal="center" vertical="center"/>
    </xf>
    <xf numFmtId="0" fontId="19" fillId="3" borderId="23" xfId="2" applyFont="1" applyFill="1" applyBorder="1" applyAlignment="1">
      <alignment horizontal="center" vertical="center"/>
    </xf>
    <xf numFmtId="0" fontId="19" fillId="3" borderId="12" xfId="2" applyFont="1" applyFill="1" applyBorder="1" applyAlignment="1">
      <alignment horizontal="center" vertical="center"/>
    </xf>
    <xf numFmtId="0" fontId="19" fillId="3" borderId="13" xfId="2" applyFont="1" applyFill="1" applyBorder="1" applyAlignment="1">
      <alignment horizontal="center" vertical="center"/>
    </xf>
    <xf numFmtId="14" fontId="28" fillId="3" borderId="32" xfId="1" applyNumberFormat="1" applyFont="1" applyFill="1" applyBorder="1" applyAlignment="1">
      <alignment horizontal="center" vertical="center"/>
    </xf>
    <xf numFmtId="14" fontId="28" fillId="3" borderId="34" xfId="1" applyNumberFormat="1" applyFont="1" applyFill="1" applyBorder="1" applyAlignment="1">
      <alignment horizontal="center" vertical="center"/>
    </xf>
    <xf numFmtId="0" fontId="8" fillId="3" borderId="32" xfId="0" applyFont="1" applyFill="1" applyBorder="1" applyAlignment="1">
      <alignment horizontal="center"/>
    </xf>
    <xf numFmtId="0" fontId="8" fillId="3" borderId="33" xfId="0" applyFont="1" applyFill="1" applyBorder="1" applyAlignment="1">
      <alignment horizontal="center"/>
    </xf>
    <xf numFmtId="0" fontId="8" fillId="3" borderId="34" xfId="0" applyFont="1" applyFill="1" applyBorder="1" applyAlignment="1">
      <alignment horizontal="center"/>
    </xf>
    <xf numFmtId="0" fontId="12" fillId="3" borderId="32" xfId="0" applyFont="1" applyFill="1" applyBorder="1" applyAlignment="1">
      <alignment horizontal="center"/>
    </xf>
    <xf numFmtId="0" fontId="12" fillId="3" borderId="33" xfId="0" applyFont="1" applyFill="1" applyBorder="1" applyAlignment="1">
      <alignment horizontal="center"/>
    </xf>
    <xf numFmtId="0" fontId="12" fillId="3" borderId="34" xfId="0" applyFont="1" applyFill="1" applyBorder="1" applyAlignment="1">
      <alignment horizontal="center"/>
    </xf>
    <xf numFmtId="0" fontId="19" fillId="3" borderId="1" xfId="2" applyFont="1" applyFill="1" applyBorder="1" applyAlignment="1">
      <alignment horizontal="center" wrapText="1"/>
    </xf>
    <xf numFmtId="0" fontId="19" fillId="3" borderId="1" xfId="2" applyFont="1" applyFill="1" applyBorder="1" applyAlignment="1">
      <alignment horizontal="center"/>
    </xf>
    <xf numFmtId="0" fontId="21" fillId="3" borderId="0" xfId="2" applyFont="1" applyFill="1" applyBorder="1" applyAlignment="1">
      <alignment horizontal="left" vertical="center" wrapText="1"/>
    </xf>
    <xf numFmtId="0" fontId="15" fillId="3" borderId="32" xfId="0" applyFont="1" applyFill="1" applyBorder="1" applyAlignment="1">
      <alignment horizontal="center" wrapText="1"/>
    </xf>
    <xf numFmtId="0" fontId="15" fillId="3" borderId="33" xfId="0" applyFont="1" applyFill="1" applyBorder="1" applyAlignment="1">
      <alignment horizontal="center" wrapText="1"/>
    </xf>
    <xf numFmtId="0" fontId="15" fillId="3" borderId="34" xfId="0" applyFont="1" applyFill="1" applyBorder="1" applyAlignment="1">
      <alignment horizontal="center" wrapText="1"/>
    </xf>
    <xf numFmtId="0" fontId="15" fillId="3" borderId="32" xfId="0" applyFont="1" applyFill="1" applyBorder="1" applyAlignment="1">
      <alignment horizontal="center"/>
    </xf>
    <xf numFmtId="0" fontId="15" fillId="3" borderId="33" xfId="0" applyFont="1" applyFill="1" applyBorder="1" applyAlignment="1">
      <alignment horizontal="center"/>
    </xf>
    <xf numFmtId="0" fontId="15" fillId="3" borderId="34" xfId="0" applyFont="1" applyFill="1" applyBorder="1" applyAlignment="1">
      <alignment horizontal="center"/>
    </xf>
    <xf numFmtId="49" fontId="19" fillId="3" borderId="0" xfId="2" applyNumberFormat="1" applyFont="1" applyFill="1" applyBorder="1" applyAlignment="1">
      <alignment horizontal="left" vertical="center"/>
    </xf>
    <xf numFmtId="0" fontId="19" fillId="3" borderId="9" xfId="2" applyFont="1" applyFill="1" applyBorder="1" applyAlignment="1">
      <alignment horizontal="center"/>
    </xf>
    <xf numFmtId="168" fontId="19" fillId="3" borderId="23" xfId="0" applyNumberFormat="1" applyFont="1" applyFill="1" applyBorder="1" applyAlignment="1">
      <alignment horizontal="center" vertical="center" wrapText="1"/>
    </xf>
    <xf numFmtId="168" fontId="19" fillId="3" borderId="12" xfId="0" applyNumberFormat="1" applyFont="1" applyFill="1" applyBorder="1" applyAlignment="1">
      <alignment horizontal="center" vertical="center" wrapText="1"/>
    </xf>
    <xf numFmtId="168" fontId="19" fillId="3" borderId="13" xfId="0" applyNumberFormat="1" applyFont="1" applyFill="1" applyBorder="1" applyAlignment="1">
      <alignment horizontal="center" vertical="center" wrapText="1"/>
    </xf>
    <xf numFmtId="168" fontId="19" fillId="3" borderId="24" xfId="0" applyNumberFormat="1" applyFont="1" applyFill="1" applyBorder="1" applyAlignment="1">
      <alignment horizontal="center" vertical="center" wrapText="1"/>
    </xf>
    <xf numFmtId="168" fontId="19" fillId="3" borderId="0" xfId="0" applyNumberFormat="1" applyFont="1" applyFill="1" applyBorder="1" applyAlignment="1">
      <alignment horizontal="center" vertical="center" wrapText="1"/>
    </xf>
    <xf numFmtId="168" fontId="19" fillId="3" borderId="16" xfId="0" applyNumberFormat="1" applyFont="1" applyFill="1" applyBorder="1" applyAlignment="1">
      <alignment horizontal="center" vertical="center" wrapText="1"/>
    </xf>
    <xf numFmtId="168" fontId="19" fillId="3" borderId="25" xfId="0" applyNumberFormat="1" applyFont="1" applyFill="1" applyBorder="1" applyAlignment="1">
      <alignment horizontal="center" vertical="center" wrapText="1"/>
    </xf>
    <xf numFmtId="168" fontId="19" fillId="3" borderId="9" xfId="0" applyNumberFormat="1" applyFont="1" applyFill="1" applyBorder="1" applyAlignment="1">
      <alignment horizontal="center" vertical="center" wrapText="1"/>
    </xf>
    <xf numFmtId="168" fontId="19" fillId="3" borderId="18" xfId="0" applyNumberFormat="1" applyFont="1" applyFill="1" applyBorder="1" applyAlignment="1">
      <alignment horizontal="center" vertical="center" wrapText="1"/>
    </xf>
    <xf numFmtId="0" fontId="19" fillId="3" borderId="1" xfId="2" quotePrefix="1" applyFont="1" applyFill="1" applyBorder="1" applyAlignment="1">
      <alignment horizontal="left"/>
    </xf>
    <xf numFmtId="168" fontId="19" fillId="3" borderId="14" xfId="0" applyNumberFormat="1" applyFont="1" applyFill="1" applyBorder="1" applyAlignment="1">
      <alignment horizontal="center" vertical="center" wrapText="1"/>
    </xf>
    <xf numFmtId="168" fontId="19" fillId="3" borderId="19" xfId="0" applyNumberFormat="1" applyFont="1" applyFill="1" applyBorder="1" applyAlignment="1">
      <alignment horizontal="center" vertical="center" wrapText="1"/>
    </xf>
    <xf numFmtId="168" fontId="22" fillId="3" borderId="1" xfId="0" applyNumberFormat="1" applyFont="1" applyFill="1" applyBorder="1" applyAlignment="1">
      <alignment horizontal="center" vertical="center" wrapText="1"/>
    </xf>
    <xf numFmtId="168" fontId="19" fillId="3" borderId="1" xfId="0" applyNumberFormat="1" applyFont="1" applyFill="1" applyBorder="1" applyAlignment="1">
      <alignment horizontal="center" vertical="center" wrapText="1"/>
    </xf>
    <xf numFmtId="0" fontId="12" fillId="3" borderId="1" xfId="0" applyFont="1" applyFill="1" applyBorder="1" applyAlignment="1">
      <alignment horizontal="left"/>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3" borderId="5" xfId="0" applyFont="1" applyFill="1" applyBorder="1" applyAlignment="1">
      <alignment horizontal="center"/>
    </xf>
    <xf numFmtId="0" fontId="48" fillId="3" borderId="32" xfId="2" applyFont="1" applyFill="1" applyBorder="1" applyAlignment="1">
      <alignment horizontal="center" vertical="center" wrapText="1"/>
    </xf>
    <xf numFmtId="0" fontId="48" fillId="3" borderId="34" xfId="2" applyFont="1" applyFill="1" applyBorder="1" applyAlignment="1">
      <alignment horizontal="center" vertical="center" wrapText="1"/>
    </xf>
    <xf numFmtId="14" fontId="48" fillId="3" borderId="19" xfId="2" applyNumberFormat="1" applyFont="1" applyFill="1" applyBorder="1" applyAlignment="1">
      <alignment horizontal="center" vertical="center" wrapText="1"/>
    </xf>
    <xf numFmtId="164" fontId="48" fillId="3" borderId="25" xfId="1" applyNumberFormat="1" applyFont="1" applyFill="1" applyBorder="1" applyAlignment="1">
      <alignment horizontal="center" vertical="center" wrapText="1"/>
    </xf>
    <xf numFmtId="164" fontId="48" fillId="3" borderId="19" xfId="1" applyNumberFormat="1" applyFont="1" applyFill="1" applyBorder="1" applyAlignment="1">
      <alignment horizontal="center" vertical="center" wrapText="1"/>
    </xf>
    <xf numFmtId="164" fontId="48" fillId="3" borderId="1" xfId="1" applyNumberFormat="1" applyFont="1" applyFill="1" applyBorder="1" applyAlignment="1">
      <alignment horizontal="center" vertical="center" wrapText="1"/>
    </xf>
    <xf numFmtId="164" fontId="48" fillId="3" borderId="34" xfId="1" applyNumberFormat="1" applyFont="1" applyFill="1" applyBorder="1" applyAlignment="1">
      <alignment horizontal="center" vertical="center" wrapText="1"/>
    </xf>
    <xf numFmtId="164" fontId="48" fillId="3" borderId="18" xfId="1" applyNumberFormat="1" applyFont="1" applyFill="1" applyBorder="1" applyAlignment="1">
      <alignment horizontal="center" vertical="center" wrapText="1"/>
    </xf>
    <xf numFmtId="164" fontId="48" fillId="3" borderId="32" xfId="1" applyNumberFormat="1" applyFont="1" applyFill="1" applyBorder="1" applyAlignment="1">
      <alignment horizontal="center" vertical="center" wrapText="1"/>
    </xf>
    <xf numFmtId="164" fontId="48" fillId="3" borderId="9" xfId="1" applyNumberFormat="1" applyFont="1" applyFill="1" applyBorder="1" applyAlignment="1">
      <alignment horizontal="center" vertical="center" wrapText="1"/>
    </xf>
    <xf numFmtId="164" fontId="49" fillId="3" borderId="32" xfId="1" applyNumberFormat="1" applyFont="1" applyFill="1" applyBorder="1" applyAlignment="1">
      <alignment horizontal="center" vertical="center" wrapText="1"/>
    </xf>
    <xf numFmtId="164" fontId="49" fillId="3" borderId="34" xfId="1" applyNumberFormat="1" applyFont="1" applyFill="1" applyBorder="1" applyAlignment="1">
      <alignment horizontal="center" vertical="center" wrapText="1"/>
    </xf>
    <xf numFmtId="164" fontId="0" fillId="3" borderId="9" xfId="1" applyNumberFormat="1" applyFont="1" applyFill="1" applyBorder="1"/>
    <xf numFmtId="167" fontId="50" fillId="3" borderId="32" xfId="3" applyNumberFormat="1" applyFont="1" applyFill="1" applyBorder="1" applyAlignment="1">
      <alignment horizontal="center"/>
    </xf>
    <xf numFmtId="167" fontId="50" fillId="3" borderId="33" xfId="3" applyNumberFormat="1" applyFont="1" applyFill="1" applyBorder="1" applyAlignment="1">
      <alignment horizontal="center"/>
    </xf>
    <xf numFmtId="167" fontId="50" fillId="3" borderId="34" xfId="3" applyNumberFormat="1" applyFont="1" applyFill="1" applyBorder="1" applyAlignment="1">
      <alignment horizontal="center"/>
    </xf>
    <xf numFmtId="167" fontId="50" fillId="3" borderId="1" xfId="3" applyNumberFormat="1" applyFont="1" applyFill="1" applyBorder="1" applyAlignment="1">
      <alignment horizontal="center"/>
    </xf>
    <xf numFmtId="167" fontId="50" fillId="3" borderId="32" xfId="3" applyNumberFormat="1" applyFont="1" applyFill="1" applyBorder="1" applyAlignment="1">
      <alignment horizontal="center"/>
    </xf>
    <xf numFmtId="0" fontId="50" fillId="3" borderId="19" xfId="2" applyFont="1" applyFill="1" applyBorder="1" applyAlignment="1">
      <alignment horizontal="center" vertical="center" wrapText="1"/>
    </xf>
    <xf numFmtId="164" fontId="50" fillId="3" borderId="9" xfId="2" applyNumberFormat="1" applyFont="1" applyFill="1" applyBorder="1" applyAlignment="1">
      <alignment horizontal="center" vertical="center" wrapText="1"/>
    </xf>
    <xf numFmtId="168" fontId="50" fillId="3" borderId="19" xfId="0" applyNumberFormat="1" applyFont="1" applyFill="1" applyBorder="1" applyAlignment="1">
      <alignment horizontal="center" vertical="center" wrapText="1"/>
    </xf>
    <xf numFmtId="0" fontId="50" fillId="3" borderId="1" xfId="2" applyFont="1" applyFill="1" applyBorder="1" applyAlignment="1">
      <alignment horizontal="center"/>
    </xf>
    <xf numFmtId="164" fontId="0" fillId="3" borderId="0" xfId="0" applyNumberFormat="1" applyFill="1" applyBorder="1" applyAlignment="1">
      <alignment horizontal="left" vertical="top"/>
    </xf>
  </cellXfs>
  <cellStyles count="4">
    <cellStyle name="Millares" xfId="1" builtinId="3"/>
    <cellStyle name="Millares 2 2 2" xfId="3" xr:uid="{909E618A-B068-4E55-947C-99C57C01866E}"/>
    <cellStyle name="Normal" xfId="0" builtinId="0"/>
    <cellStyle name="Normal 2 3" xfId="2" xr:uid="{F9C35300-89AE-4D26-ABD4-DAFD0380C261}"/>
  </cellStyles>
  <dxfs count="3">
    <dxf>
      <numFmt numFmtId="164" formatCode="_-* #,##0_-;\-* #,##0_-;_-* &quot;-&quot;??_-;_-@_-"/>
    </dxf>
    <dxf>
      <numFmt numFmtId="170" formatCode="_-* #,##0.0_-;\-* #,##0.0_-;_-* &quot;-&quot;??_-;_-@_-"/>
    </dxf>
    <dxf>
      <numFmt numFmtId="35" formatCode="_-* #,##0.00_-;\-* #,##0.00_-;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57150</xdr:colOff>
      <xdr:row>0</xdr:row>
      <xdr:rowOff>152400</xdr:rowOff>
    </xdr:from>
    <xdr:to>
      <xdr:col>4</xdr:col>
      <xdr:colOff>314325</xdr:colOff>
      <xdr:row>3</xdr:row>
      <xdr:rowOff>57150</xdr:rowOff>
    </xdr:to>
    <xdr:pic>
      <xdr:nvPicPr>
        <xdr:cNvPr id="2" name="Imagen 1" descr="cid:image001.png@01CFC04E.66BC1CE0">
          <a:extLst>
            <a:ext uri="{FF2B5EF4-FFF2-40B4-BE49-F238E27FC236}">
              <a16:creationId xmlns:a16="http://schemas.microsoft.com/office/drawing/2014/main" id="{B583E348-986F-419D-9CC5-9654772E07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52400"/>
          <a:ext cx="13239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0</xdr:row>
      <xdr:rowOff>85725</xdr:rowOff>
    </xdr:from>
    <xdr:to>
      <xdr:col>4</xdr:col>
      <xdr:colOff>38100</xdr:colOff>
      <xdr:row>4</xdr:row>
      <xdr:rowOff>19050</xdr:rowOff>
    </xdr:to>
    <xdr:pic>
      <xdr:nvPicPr>
        <xdr:cNvPr id="2" name="Imagen 1" descr="cid:image001.png@01CFC04E.66BC1CE0">
          <a:extLst>
            <a:ext uri="{FF2B5EF4-FFF2-40B4-BE49-F238E27FC236}">
              <a16:creationId xmlns:a16="http://schemas.microsoft.com/office/drawing/2014/main" id="{DD2B2122-445D-4598-BC96-1B8E5073C5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85725"/>
          <a:ext cx="13049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0</xdr:row>
      <xdr:rowOff>85725</xdr:rowOff>
    </xdr:from>
    <xdr:to>
      <xdr:col>2</xdr:col>
      <xdr:colOff>571500</xdr:colOff>
      <xdr:row>3</xdr:row>
      <xdr:rowOff>123825</xdr:rowOff>
    </xdr:to>
    <xdr:pic>
      <xdr:nvPicPr>
        <xdr:cNvPr id="2" name="Imagen 1" descr="cid:image001.png@01CFC04E.66BC1CE0">
          <a:extLst>
            <a:ext uri="{FF2B5EF4-FFF2-40B4-BE49-F238E27FC236}">
              <a16:creationId xmlns:a16="http://schemas.microsoft.com/office/drawing/2014/main" id="{0EC95749-91E3-4DC3-8E4E-5A06628921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85725"/>
          <a:ext cx="13525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er" refreshedDate="43067.524559837962" createdVersion="6" refreshedVersion="6" minRefreshableVersion="3" recordCount="25" xr:uid="{3B1F6891-4008-4CAD-B1B8-561184A148F7}">
  <cacheSource type="worksheet">
    <worksheetSource ref="H30:J55" sheet="Balance"/>
  </cacheSource>
  <cacheFields count="3">
    <cacheField name="0" numFmtId="3">
      <sharedItems containsSemiMixedTypes="0" containsString="0" containsNumber="1" containsInteger="1" minValue="0" maxValue="71581216"/>
    </cacheField>
    <cacheField name="02" numFmtId="3">
      <sharedItems containsSemiMixedTypes="0" containsString="0" containsNumber="1" containsInteger="1" minValue="0" maxValue="185000972"/>
    </cacheField>
    <cacheField name="Rec2" numFmtId="0">
      <sharedItems containsSemiMixedTypes="0" containsString="0" containsNumber="1" containsInteger="1" minValue="628" maxValue="969" count="9">
        <n v="630"/>
        <n v="635"/>
        <n v="631"/>
        <n v="968"/>
        <n v="632"/>
        <n v="628"/>
        <n v="651"/>
        <n v="969" u="1"/>
        <n v="633"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
  <r>
    <n v="30980404"/>
    <n v="0"/>
    <x v="0"/>
  </r>
  <r>
    <n v="2040979"/>
    <n v="0"/>
    <x v="1"/>
  </r>
  <r>
    <n v="20397"/>
    <n v="0"/>
    <x v="1"/>
  </r>
  <r>
    <n v="5330000"/>
    <n v="0"/>
    <x v="1"/>
  </r>
  <r>
    <n v="2719107"/>
    <n v="0"/>
    <x v="1"/>
  </r>
  <r>
    <n v="43771"/>
    <n v="0"/>
    <x v="1"/>
  </r>
  <r>
    <n v="271418"/>
    <n v="0"/>
    <x v="1"/>
  </r>
  <r>
    <n v="18068"/>
    <n v="0"/>
    <x v="1"/>
  </r>
  <r>
    <n v="9601000"/>
    <n v="0"/>
    <x v="1"/>
  </r>
  <r>
    <n v="36319666"/>
    <n v="0"/>
    <x v="2"/>
  </r>
  <r>
    <n v="282505"/>
    <n v="0"/>
    <x v="1"/>
  </r>
  <r>
    <n v="1360920"/>
    <n v="0"/>
    <x v="3"/>
  </r>
  <r>
    <n v="477246"/>
    <n v="0"/>
    <x v="1"/>
  </r>
  <r>
    <n v="71581216"/>
    <n v="0"/>
    <x v="1"/>
  </r>
  <r>
    <n v="16200"/>
    <n v="0"/>
    <x v="1"/>
  </r>
  <r>
    <n v="2617099"/>
    <n v="0"/>
    <x v="4"/>
  </r>
  <r>
    <n v="3909289"/>
    <n v="0"/>
    <x v="4"/>
  </r>
  <r>
    <n v="406000"/>
    <n v="0"/>
    <x v="1"/>
  </r>
  <r>
    <n v="358215"/>
    <n v="0"/>
    <x v="1"/>
  </r>
  <r>
    <n v="11009019"/>
    <n v="0"/>
    <x v="3"/>
  </r>
  <r>
    <n v="0"/>
    <n v="185000972"/>
    <x v="5"/>
  </r>
  <r>
    <n v="0"/>
    <n v="24280000"/>
    <x v="6"/>
  </r>
  <r>
    <n v="0"/>
    <n v="15724"/>
    <x v="6"/>
  </r>
  <r>
    <n v="0"/>
    <n v="35752"/>
    <x v="6"/>
  </r>
  <r>
    <n v="0"/>
    <n v="3957563"/>
    <x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4F28288-31D8-4150-9408-5FF22751E94E}"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11" firstHeaderRow="0" firstDataRow="1" firstDataCol="1"/>
  <pivotFields count="3">
    <pivotField dataField="1" numFmtId="3" subtotalTop="0" showAll="0"/>
    <pivotField dataField="1" numFmtId="3" subtotalTop="0" showAll="0"/>
    <pivotField axis="axisRow" subtotalTop="0" showAll="0">
      <items count="10">
        <item x="5"/>
        <item x="0"/>
        <item x="2"/>
        <item x="4"/>
        <item m="1" x="8"/>
        <item x="1"/>
        <item x="6"/>
        <item m="1" x="7"/>
        <item x="3"/>
        <item t="default"/>
      </items>
    </pivotField>
  </pivotFields>
  <rowFields count="1">
    <field x="2"/>
  </rowFields>
  <rowItems count="8">
    <i>
      <x/>
    </i>
    <i>
      <x v="1"/>
    </i>
    <i>
      <x v="2"/>
    </i>
    <i>
      <x v="3"/>
    </i>
    <i>
      <x v="5"/>
    </i>
    <i>
      <x v="6"/>
    </i>
    <i>
      <x v="8"/>
    </i>
    <i t="grand">
      <x/>
    </i>
  </rowItems>
  <colFields count="1">
    <field x="-2"/>
  </colFields>
  <colItems count="2">
    <i>
      <x/>
    </i>
    <i i="1">
      <x v="1"/>
    </i>
  </colItems>
  <dataFields count="2">
    <dataField name="Perdidas" fld="0" baseField="0" baseItem="0"/>
    <dataField name="ganancias" fld="1" baseField="0" baseItem="0"/>
  </dataFields>
  <formats count="3">
    <format dxfId="2">
      <pivotArea collapsedLevelsAreSubtotals="1" fieldPosition="0">
        <references count="1">
          <reference field="2" count="0"/>
        </references>
      </pivotArea>
    </format>
    <format dxfId="1">
      <pivotArea collapsedLevelsAreSubtotals="1" fieldPosition="0">
        <references count="1">
          <reference field="2" count="0"/>
        </references>
      </pivotArea>
    </format>
    <format dxfId="0">
      <pivotArea collapsedLevelsAreSubtotals="1" fieldPosition="0">
        <references count="1">
          <reference field="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93D4B-83D6-4A64-946B-5413D1B92F67}">
  <dimension ref="A1:K92"/>
  <sheetViews>
    <sheetView topLeftCell="A22" zoomScale="60" zoomScaleNormal="60" workbookViewId="0">
      <selection activeCell="A74" sqref="A74"/>
    </sheetView>
  </sheetViews>
  <sheetFormatPr baseColWidth="10" defaultRowHeight="15" x14ac:dyDescent="0.25"/>
  <cols>
    <col min="1" max="1" width="90.5703125" bestFit="1" customWidth="1"/>
    <col min="2" max="3" width="21.28515625" bestFit="1" customWidth="1"/>
    <col min="4" max="5" width="18.42578125" bestFit="1" customWidth="1"/>
    <col min="6" max="7" width="19" bestFit="1" customWidth="1"/>
    <col min="8" max="8" width="18" bestFit="1" customWidth="1"/>
    <col min="9" max="9" width="18.28515625" bestFit="1" customWidth="1"/>
    <col min="10" max="10" width="11.42578125" style="44"/>
  </cols>
  <sheetData>
    <row r="1" spans="1:9" x14ac:dyDescent="0.25">
      <c r="A1" s="44" t="s">
        <v>44</v>
      </c>
      <c r="B1" s="44"/>
      <c r="C1" s="44"/>
      <c r="D1" s="44"/>
      <c r="E1" s="44"/>
      <c r="F1" s="44"/>
      <c r="G1" s="44"/>
      <c r="H1" s="44"/>
      <c r="I1" s="44"/>
    </row>
    <row r="2" spans="1:9" x14ac:dyDescent="0.25">
      <c r="A2" s="44" t="s">
        <v>45</v>
      </c>
      <c r="B2" s="44"/>
      <c r="C2" s="44"/>
      <c r="D2" s="44"/>
      <c r="E2" s="44"/>
      <c r="F2" s="44"/>
      <c r="G2" s="44"/>
      <c r="H2" s="44"/>
      <c r="I2" s="44"/>
    </row>
    <row r="3" spans="1:9" x14ac:dyDescent="0.25">
      <c r="A3" s="44" t="s">
        <v>48</v>
      </c>
      <c r="B3" s="44"/>
      <c r="C3" s="44"/>
      <c r="D3" s="44"/>
      <c r="E3" s="44"/>
      <c r="F3" s="44"/>
      <c r="G3" s="44"/>
      <c r="H3" s="44"/>
      <c r="I3" s="44"/>
    </row>
    <row r="4" spans="1:9" x14ac:dyDescent="0.25">
      <c r="A4" s="44" t="s">
        <v>261</v>
      </c>
      <c r="B4" s="44"/>
      <c r="C4" s="44"/>
      <c r="D4" s="44"/>
      <c r="E4" s="44"/>
      <c r="F4" s="44"/>
      <c r="G4" s="44"/>
      <c r="H4" s="44"/>
      <c r="I4" s="44"/>
    </row>
    <row r="5" spans="1:9" ht="15.75" x14ac:dyDescent="0.25">
      <c r="A5" s="252" t="s">
        <v>0</v>
      </c>
      <c r="B5" s="253"/>
      <c r="C5" s="253"/>
      <c r="D5" s="253"/>
      <c r="E5" s="253"/>
      <c r="F5" s="253"/>
      <c r="G5" s="253"/>
      <c r="H5" s="253"/>
      <c r="I5" s="254"/>
    </row>
    <row r="6" spans="1:9" ht="15.75" x14ac:dyDescent="0.25">
      <c r="A6" s="255" t="s">
        <v>42</v>
      </c>
      <c r="B6" s="256"/>
      <c r="C6" s="256"/>
      <c r="D6" s="256"/>
      <c r="E6" s="256"/>
      <c r="F6" s="256"/>
      <c r="G6" s="256"/>
      <c r="H6" s="256"/>
      <c r="I6" s="257"/>
    </row>
    <row r="7" spans="1:9" ht="15.75" x14ac:dyDescent="0.25">
      <c r="A7" s="45" t="s">
        <v>1</v>
      </c>
      <c r="B7" s="256" t="s">
        <v>2</v>
      </c>
      <c r="C7" s="256"/>
      <c r="D7" s="256" t="s">
        <v>3</v>
      </c>
      <c r="E7" s="256"/>
      <c r="F7" s="256" t="s">
        <v>4</v>
      </c>
      <c r="G7" s="256"/>
      <c r="H7" s="256" t="s">
        <v>5</v>
      </c>
      <c r="I7" s="257"/>
    </row>
    <row r="8" spans="1:9" ht="15.75" x14ac:dyDescent="0.25">
      <c r="A8" s="46"/>
      <c r="B8" s="47" t="s">
        <v>6</v>
      </c>
      <c r="C8" s="47" t="s">
        <v>7</v>
      </c>
      <c r="D8" s="47" t="s">
        <v>8</v>
      </c>
      <c r="E8" s="47" t="s">
        <v>9</v>
      </c>
      <c r="F8" s="47" t="s">
        <v>10</v>
      </c>
      <c r="G8" s="47" t="s">
        <v>11</v>
      </c>
      <c r="H8" s="47" t="s">
        <v>12</v>
      </c>
      <c r="I8" s="48" t="s">
        <v>13</v>
      </c>
    </row>
    <row r="9" spans="1:9" x14ac:dyDescent="0.25">
      <c r="A9" s="1" t="s">
        <v>119</v>
      </c>
      <c r="B9" s="2">
        <v>296748361</v>
      </c>
      <c r="C9" s="2">
        <v>274817895</v>
      </c>
      <c r="D9" s="2">
        <v>21930466</v>
      </c>
      <c r="E9" s="2">
        <v>0</v>
      </c>
      <c r="F9" s="2">
        <v>21930466</v>
      </c>
      <c r="G9" s="2">
        <v>0</v>
      </c>
      <c r="H9" s="2">
        <v>0</v>
      </c>
      <c r="I9" s="2">
        <v>0</v>
      </c>
    </row>
    <row r="10" spans="1:9" x14ac:dyDescent="0.25">
      <c r="A10" s="1" t="s">
        <v>120</v>
      </c>
      <c r="B10" s="2">
        <v>235830425</v>
      </c>
      <c r="C10" s="2">
        <v>235830425</v>
      </c>
      <c r="D10" s="2">
        <v>0</v>
      </c>
      <c r="E10" s="2">
        <v>0</v>
      </c>
      <c r="F10" s="2">
        <v>0</v>
      </c>
      <c r="G10" s="2">
        <v>0</v>
      </c>
      <c r="H10" s="2">
        <v>0</v>
      </c>
      <c r="I10" s="2">
        <v>0</v>
      </c>
    </row>
    <row r="11" spans="1:9" x14ac:dyDescent="0.25">
      <c r="A11" s="1" t="s">
        <v>121</v>
      </c>
      <c r="B11" s="2">
        <v>7634313</v>
      </c>
      <c r="C11" s="2">
        <v>3898542</v>
      </c>
      <c r="D11" s="2">
        <v>3735771</v>
      </c>
      <c r="E11" s="2">
        <v>0</v>
      </c>
      <c r="F11" s="2">
        <v>3735771</v>
      </c>
      <c r="G11" s="2">
        <v>0</v>
      </c>
      <c r="H11" s="2">
        <v>0</v>
      </c>
      <c r="I11" s="2">
        <v>0</v>
      </c>
    </row>
    <row r="12" spans="1:9" x14ac:dyDescent="0.25">
      <c r="A12" s="1" t="s">
        <v>122</v>
      </c>
      <c r="B12" s="2">
        <v>28383302</v>
      </c>
      <c r="C12" s="2">
        <v>28383302</v>
      </c>
      <c r="D12" s="2">
        <v>0</v>
      </c>
      <c r="E12" s="2">
        <v>0</v>
      </c>
      <c r="F12" s="2">
        <v>0</v>
      </c>
      <c r="G12" s="2">
        <v>0</v>
      </c>
      <c r="H12" s="2">
        <v>0</v>
      </c>
      <c r="I12" s="2">
        <v>0</v>
      </c>
    </row>
    <row r="13" spans="1:9" x14ac:dyDescent="0.25">
      <c r="A13" s="1" t="s">
        <v>123</v>
      </c>
      <c r="B13" s="2">
        <v>16472893</v>
      </c>
      <c r="C13" s="2">
        <v>8424347</v>
      </c>
      <c r="D13" s="2">
        <v>8048546</v>
      </c>
      <c r="E13" s="2">
        <v>0</v>
      </c>
      <c r="F13" s="2">
        <v>8048546</v>
      </c>
      <c r="G13" s="2">
        <v>0</v>
      </c>
      <c r="H13" s="2">
        <v>0</v>
      </c>
      <c r="I13" s="2">
        <v>0</v>
      </c>
    </row>
    <row r="14" spans="1:9" x14ac:dyDescent="0.25">
      <c r="A14" s="1" t="s">
        <v>124</v>
      </c>
      <c r="B14" s="2">
        <v>3855411</v>
      </c>
      <c r="C14" s="2">
        <v>3855411</v>
      </c>
      <c r="D14" s="2">
        <v>0</v>
      </c>
      <c r="E14" s="2">
        <v>0</v>
      </c>
      <c r="F14" s="2">
        <v>0</v>
      </c>
      <c r="G14" s="2">
        <v>0</v>
      </c>
      <c r="H14" s="2">
        <v>0</v>
      </c>
      <c r="I14" s="2">
        <v>0</v>
      </c>
    </row>
    <row r="15" spans="1:9" x14ac:dyDescent="0.25">
      <c r="A15" s="1" t="s">
        <v>125</v>
      </c>
      <c r="B15" s="2">
        <v>36000000</v>
      </c>
      <c r="C15" s="2">
        <v>12000000</v>
      </c>
      <c r="D15" s="2">
        <v>24000000</v>
      </c>
      <c r="E15" s="2">
        <v>0</v>
      </c>
      <c r="F15" s="2">
        <v>24000000</v>
      </c>
      <c r="G15" s="2">
        <v>0</v>
      </c>
      <c r="H15" s="2">
        <v>0</v>
      </c>
      <c r="I15" s="2">
        <v>0</v>
      </c>
    </row>
    <row r="16" spans="1:9" x14ac:dyDescent="0.25">
      <c r="A16" s="1" t="s">
        <v>126</v>
      </c>
      <c r="B16" s="2">
        <v>0</v>
      </c>
      <c r="C16" s="2">
        <v>116545979</v>
      </c>
      <c r="D16" s="2">
        <v>0</v>
      </c>
      <c r="E16" s="2">
        <v>116545979</v>
      </c>
      <c r="F16" s="2">
        <v>0</v>
      </c>
      <c r="G16" s="2">
        <v>116545979</v>
      </c>
      <c r="H16" s="2">
        <v>0</v>
      </c>
      <c r="I16" s="2">
        <v>0</v>
      </c>
    </row>
    <row r="17" spans="1:10" x14ac:dyDescent="0.25">
      <c r="A17" s="1" t="s">
        <v>127</v>
      </c>
      <c r="B17" s="2">
        <v>124513610</v>
      </c>
      <c r="C17" s="2">
        <v>0</v>
      </c>
      <c r="D17" s="2">
        <v>124513610</v>
      </c>
      <c r="E17" s="2">
        <v>0</v>
      </c>
      <c r="F17" s="2">
        <v>124513610</v>
      </c>
      <c r="G17" s="2">
        <v>0</v>
      </c>
      <c r="H17" s="2">
        <v>0</v>
      </c>
      <c r="I17" s="2">
        <v>0</v>
      </c>
    </row>
    <row r="18" spans="1:10" x14ac:dyDescent="0.25">
      <c r="A18" s="1" t="s">
        <v>128</v>
      </c>
      <c r="B18" s="2">
        <v>54258066</v>
      </c>
      <c r="C18" s="2">
        <v>1348912</v>
      </c>
      <c r="D18" s="2">
        <v>52909154</v>
      </c>
      <c r="E18" s="2">
        <v>0</v>
      </c>
      <c r="F18" s="2">
        <v>52909154</v>
      </c>
      <c r="G18" s="2">
        <v>0</v>
      </c>
      <c r="H18" s="2">
        <v>0</v>
      </c>
      <c r="I18" s="2">
        <v>0</v>
      </c>
    </row>
    <row r="19" spans="1:10" x14ac:dyDescent="0.25">
      <c r="A19" s="1" t="s">
        <v>129</v>
      </c>
      <c r="B19" s="2">
        <v>0</v>
      </c>
      <c r="C19" s="2">
        <v>12373300</v>
      </c>
      <c r="D19" s="2">
        <v>0</v>
      </c>
      <c r="E19" s="2">
        <v>12373300</v>
      </c>
      <c r="F19" s="2">
        <v>0</v>
      </c>
      <c r="G19" s="2">
        <v>12373300</v>
      </c>
      <c r="H19" s="2">
        <v>0</v>
      </c>
      <c r="I19" s="2">
        <v>0</v>
      </c>
    </row>
    <row r="20" spans="1:10" x14ac:dyDescent="0.25">
      <c r="A20" s="1" t="s">
        <v>130</v>
      </c>
      <c r="B20" s="2">
        <v>1348912</v>
      </c>
      <c r="C20" s="2">
        <v>0</v>
      </c>
      <c r="D20" s="2">
        <v>1348912</v>
      </c>
      <c r="E20" s="2">
        <v>0</v>
      </c>
      <c r="F20" s="2">
        <v>1348912</v>
      </c>
      <c r="G20" s="2">
        <v>0</v>
      </c>
      <c r="H20" s="2">
        <v>0</v>
      </c>
      <c r="I20" s="2">
        <v>0</v>
      </c>
    </row>
    <row r="21" spans="1:10" x14ac:dyDescent="0.25">
      <c r="A21" s="1" t="s">
        <v>131</v>
      </c>
      <c r="B21" s="2">
        <v>292491279</v>
      </c>
      <c r="C21" s="2">
        <v>71581216</v>
      </c>
      <c r="D21" s="2">
        <v>220910063</v>
      </c>
      <c r="E21" s="2">
        <v>0</v>
      </c>
      <c r="F21" s="2">
        <v>220910063</v>
      </c>
      <c r="G21" s="2">
        <v>0</v>
      </c>
      <c r="H21" s="2">
        <v>0</v>
      </c>
      <c r="I21" s="2">
        <v>0</v>
      </c>
    </row>
    <row r="22" spans="1:10" x14ac:dyDescent="0.25">
      <c r="A22" s="1" t="s">
        <v>132</v>
      </c>
      <c r="B22" s="2">
        <v>71581216</v>
      </c>
      <c r="C22" s="2">
        <v>292491279</v>
      </c>
      <c r="D22" s="2">
        <v>0</v>
      </c>
      <c r="E22" s="2">
        <v>220910063</v>
      </c>
      <c r="F22" s="2">
        <v>0</v>
      </c>
      <c r="G22" s="2">
        <v>220910063</v>
      </c>
      <c r="H22" s="2">
        <v>0</v>
      </c>
      <c r="I22" s="2">
        <v>0</v>
      </c>
    </row>
    <row r="23" spans="1:10" x14ac:dyDescent="0.25">
      <c r="A23" s="1" t="s">
        <v>133</v>
      </c>
      <c r="B23" s="2">
        <v>184599604</v>
      </c>
      <c r="C23" s="2">
        <v>184599604</v>
      </c>
      <c r="D23" s="2">
        <v>0</v>
      </c>
      <c r="E23" s="2">
        <v>0</v>
      </c>
      <c r="F23" s="2">
        <v>0</v>
      </c>
      <c r="G23" s="2">
        <v>0</v>
      </c>
      <c r="H23" s="2">
        <v>0</v>
      </c>
      <c r="I23" s="2">
        <v>0</v>
      </c>
    </row>
    <row r="24" spans="1:10" x14ac:dyDescent="0.25">
      <c r="A24" s="1" t="s">
        <v>98</v>
      </c>
      <c r="B24" s="2">
        <v>36319666</v>
      </c>
      <c r="C24" s="2">
        <v>36319666</v>
      </c>
      <c r="D24" s="2">
        <v>0</v>
      </c>
      <c r="E24" s="2">
        <v>0</v>
      </c>
      <c r="F24" s="2">
        <v>0</v>
      </c>
      <c r="G24" s="2">
        <v>0</v>
      </c>
      <c r="H24" s="2">
        <v>0</v>
      </c>
      <c r="I24" s="2">
        <v>0</v>
      </c>
    </row>
    <row r="25" spans="1:10" x14ac:dyDescent="0.25">
      <c r="A25" s="1" t="s">
        <v>134</v>
      </c>
      <c r="B25" s="2">
        <v>35150183</v>
      </c>
      <c r="C25" s="2">
        <v>35150183</v>
      </c>
      <c r="D25" s="2">
        <v>0</v>
      </c>
      <c r="E25" s="2">
        <v>0</v>
      </c>
      <c r="F25" s="2">
        <v>0</v>
      </c>
      <c r="G25" s="2">
        <v>0</v>
      </c>
      <c r="H25" s="2">
        <v>0</v>
      </c>
      <c r="I25" s="2">
        <v>0</v>
      </c>
    </row>
    <row r="26" spans="1:10" x14ac:dyDescent="0.25">
      <c r="A26" s="1" t="s">
        <v>135</v>
      </c>
      <c r="B26" s="2">
        <v>12672537</v>
      </c>
      <c r="C26" s="2">
        <v>13103597</v>
      </c>
      <c r="D26" s="2">
        <v>0</v>
      </c>
      <c r="E26" s="2">
        <v>431060</v>
      </c>
      <c r="F26" s="2">
        <v>0</v>
      </c>
      <c r="G26" s="2">
        <v>431060</v>
      </c>
      <c r="H26" s="2">
        <v>0</v>
      </c>
      <c r="I26" s="2">
        <v>0</v>
      </c>
    </row>
    <row r="27" spans="1:10" x14ac:dyDescent="0.25">
      <c r="A27" s="1" t="s">
        <v>136</v>
      </c>
      <c r="B27" s="2">
        <v>0</v>
      </c>
      <c r="C27" s="2">
        <v>14000000</v>
      </c>
      <c r="D27" s="2">
        <v>0</v>
      </c>
      <c r="E27" s="2">
        <v>14000000</v>
      </c>
      <c r="F27" s="2">
        <v>0</v>
      </c>
      <c r="G27" s="2">
        <v>14000000</v>
      </c>
      <c r="H27" s="2">
        <v>0</v>
      </c>
      <c r="I27" s="2">
        <v>0</v>
      </c>
    </row>
    <row r="28" spans="1:10" x14ac:dyDescent="0.25">
      <c r="A28" s="1" t="s">
        <v>137</v>
      </c>
      <c r="B28" s="2">
        <v>0</v>
      </c>
      <c r="C28" s="2">
        <v>2058000</v>
      </c>
      <c r="D28" s="2">
        <v>0</v>
      </c>
      <c r="E28" s="2">
        <v>2058000</v>
      </c>
      <c r="F28" s="2">
        <v>0</v>
      </c>
      <c r="G28" s="2">
        <v>2058000</v>
      </c>
      <c r="H28" s="2">
        <v>0</v>
      </c>
      <c r="I28" s="2">
        <v>0</v>
      </c>
    </row>
    <row r="29" spans="1:10" x14ac:dyDescent="0.25">
      <c r="A29" s="1" t="s">
        <v>138</v>
      </c>
      <c r="B29" s="2">
        <v>47369034</v>
      </c>
      <c r="C29" s="2">
        <v>47369034</v>
      </c>
      <c r="D29" s="2">
        <v>0</v>
      </c>
      <c r="E29" s="2">
        <v>0</v>
      </c>
      <c r="F29" s="2">
        <v>0</v>
      </c>
      <c r="G29" s="2">
        <v>0</v>
      </c>
      <c r="H29" s="2">
        <v>0</v>
      </c>
      <c r="I29" s="2">
        <v>0</v>
      </c>
    </row>
    <row r="30" spans="1:10" x14ac:dyDescent="0.25">
      <c r="A30" s="1" t="s">
        <v>139</v>
      </c>
      <c r="B30" s="2">
        <v>12000000</v>
      </c>
      <c r="C30" s="2">
        <v>69150628</v>
      </c>
      <c r="D30" s="2">
        <v>0</v>
      </c>
      <c r="E30" s="2">
        <v>57150628</v>
      </c>
      <c r="F30" s="2">
        <v>0</v>
      </c>
      <c r="G30" s="2">
        <v>57150628</v>
      </c>
      <c r="H30" s="2">
        <v>0</v>
      </c>
      <c r="I30" s="2">
        <v>0</v>
      </c>
      <c r="J30" s="57" t="s">
        <v>253</v>
      </c>
    </row>
    <row r="31" spans="1:10" x14ac:dyDescent="0.25">
      <c r="A31" s="1" t="s">
        <v>140</v>
      </c>
      <c r="B31" s="2">
        <v>34835815</v>
      </c>
      <c r="C31" s="2">
        <v>3855411</v>
      </c>
      <c r="D31" s="2">
        <v>30980404</v>
      </c>
      <c r="E31" s="2">
        <v>0</v>
      </c>
      <c r="F31" s="2">
        <v>0</v>
      </c>
      <c r="G31" s="2">
        <v>0</v>
      </c>
      <c r="H31" s="2">
        <v>30980404</v>
      </c>
      <c r="I31" s="2">
        <v>0</v>
      </c>
      <c r="J31" s="57">
        <v>630</v>
      </c>
    </row>
    <row r="32" spans="1:10" x14ac:dyDescent="0.25">
      <c r="A32" s="1" t="s">
        <v>141</v>
      </c>
      <c r="B32" s="2">
        <v>2040979</v>
      </c>
      <c r="C32" s="2">
        <v>0</v>
      </c>
      <c r="D32" s="2">
        <v>2040979</v>
      </c>
      <c r="E32" s="2">
        <v>0</v>
      </c>
      <c r="F32" s="2">
        <v>0</v>
      </c>
      <c r="G32" s="2">
        <v>0</v>
      </c>
      <c r="H32" s="2">
        <v>2040979</v>
      </c>
      <c r="I32" s="2">
        <v>0</v>
      </c>
      <c r="J32" s="57">
        <v>635</v>
      </c>
    </row>
    <row r="33" spans="1:10" x14ac:dyDescent="0.25">
      <c r="A33" s="1" t="s">
        <v>142</v>
      </c>
      <c r="B33" s="2">
        <v>20397</v>
      </c>
      <c r="C33" s="2">
        <v>0</v>
      </c>
      <c r="D33" s="2">
        <v>20397</v>
      </c>
      <c r="E33" s="2">
        <v>0</v>
      </c>
      <c r="F33" s="2">
        <v>0</v>
      </c>
      <c r="G33" s="2">
        <v>0</v>
      </c>
      <c r="H33" s="2">
        <v>20397</v>
      </c>
      <c r="I33" s="2">
        <v>0</v>
      </c>
      <c r="J33" s="57">
        <v>635</v>
      </c>
    </row>
    <row r="34" spans="1:10" x14ac:dyDescent="0.25">
      <c r="A34" s="1" t="s">
        <v>143</v>
      </c>
      <c r="B34" s="2">
        <v>5330000</v>
      </c>
      <c r="C34" s="2">
        <v>0</v>
      </c>
      <c r="D34" s="2">
        <v>5330000</v>
      </c>
      <c r="E34" s="2">
        <v>0</v>
      </c>
      <c r="F34" s="2">
        <v>0</v>
      </c>
      <c r="G34" s="2">
        <v>0</v>
      </c>
      <c r="H34" s="2">
        <v>5330000</v>
      </c>
      <c r="I34" s="2">
        <v>0</v>
      </c>
      <c r="J34" s="57">
        <v>635</v>
      </c>
    </row>
    <row r="35" spans="1:10" x14ac:dyDescent="0.25">
      <c r="A35" s="1" t="s">
        <v>144</v>
      </c>
      <c r="B35" s="2">
        <v>2719107</v>
      </c>
      <c r="C35" s="2">
        <v>0</v>
      </c>
      <c r="D35" s="2">
        <v>2719107</v>
      </c>
      <c r="E35" s="2">
        <v>0</v>
      </c>
      <c r="F35" s="2">
        <v>0</v>
      </c>
      <c r="G35" s="2">
        <v>0</v>
      </c>
      <c r="H35" s="2">
        <v>2719107</v>
      </c>
      <c r="I35" s="2">
        <v>0</v>
      </c>
      <c r="J35" s="57">
        <v>635</v>
      </c>
    </row>
    <row r="36" spans="1:10" x14ac:dyDescent="0.25">
      <c r="A36" s="1" t="s">
        <v>109</v>
      </c>
      <c r="B36" s="2">
        <v>43771</v>
      </c>
      <c r="C36" s="2">
        <v>0</v>
      </c>
      <c r="D36" s="2">
        <v>43771</v>
      </c>
      <c r="E36" s="2">
        <v>0</v>
      </c>
      <c r="F36" s="2">
        <v>0</v>
      </c>
      <c r="G36" s="2">
        <v>0</v>
      </c>
      <c r="H36" s="2">
        <v>43771</v>
      </c>
      <c r="I36" s="2">
        <v>0</v>
      </c>
      <c r="J36" s="57">
        <v>635</v>
      </c>
    </row>
    <row r="37" spans="1:10" x14ac:dyDescent="0.25">
      <c r="A37" s="1" t="s">
        <v>110</v>
      </c>
      <c r="B37" s="2">
        <v>271418</v>
      </c>
      <c r="C37" s="2">
        <v>0</v>
      </c>
      <c r="D37" s="2">
        <v>271418</v>
      </c>
      <c r="E37" s="2">
        <v>0</v>
      </c>
      <c r="F37" s="2">
        <v>0</v>
      </c>
      <c r="G37" s="2">
        <v>0</v>
      </c>
      <c r="H37" s="2">
        <v>271418</v>
      </c>
      <c r="I37" s="2">
        <v>0</v>
      </c>
      <c r="J37" s="57">
        <v>635</v>
      </c>
    </row>
    <row r="38" spans="1:10" x14ac:dyDescent="0.25">
      <c r="A38" s="1" t="s">
        <v>111</v>
      </c>
      <c r="B38" s="2">
        <v>18068</v>
      </c>
      <c r="C38" s="2">
        <v>0</v>
      </c>
      <c r="D38" s="2">
        <v>18068</v>
      </c>
      <c r="E38" s="2">
        <v>0</v>
      </c>
      <c r="F38" s="2">
        <v>0</v>
      </c>
      <c r="G38" s="2">
        <v>0</v>
      </c>
      <c r="H38" s="2">
        <v>18068</v>
      </c>
      <c r="I38" s="2">
        <v>0</v>
      </c>
      <c r="J38" s="57">
        <v>635</v>
      </c>
    </row>
    <row r="39" spans="1:10" x14ac:dyDescent="0.25">
      <c r="A39" s="1" t="s">
        <v>112</v>
      </c>
      <c r="B39" s="2">
        <v>9601000</v>
      </c>
      <c r="C39" s="2">
        <v>0</v>
      </c>
      <c r="D39" s="2">
        <v>9601000</v>
      </c>
      <c r="E39" s="2">
        <v>0</v>
      </c>
      <c r="F39" s="2">
        <v>0</v>
      </c>
      <c r="G39" s="2">
        <v>0</v>
      </c>
      <c r="H39" s="2">
        <v>9601000</v>
      </c>
      <c r="I39" s="2">
        <v>0</v>
      </c>
      <c r="J39" s="57">
        <v>635</v>
      </c>
    </row>
    <row r="40" spans="1:10" x14ac:dyDescent="0.25">
      <c r="A40" s="1" t="s">
        <v>113</v>
      </c>
      <c r="B40" s="2">
        <v>36319666</v>
      </c>
      <c r="C40" s="2">
        <v>0</v>
      </c>
      <c r="D40" s="2">
        <v>36319666</v>
      </c>
      <c r="E40" s="2">
        <v>0</v>
      </c>
      <c r="F40" s="2">
        <v>0</v>
      </c>
      <c r="G40" s="2">
        <v>0</v>
      </c>
      <c r="H40" s="2">
        <v>36319666</v>
      </c>
      <c r="I40" s="2">
        <v>0</v>
      </c>
      <c r="J40" s="57">
        <v>631</v>
      </c>
    </row>
    <row r="41" spans="1:10" x14ac:dyDescent="0.25">
      <c r="A41" s="1" t="s">
        <v>114</v>
      </c>
      <c r="B41" s="2">
        <v>282505</v>
      </c>
      <c r="C41" s="2">
        <v>0</v>
      </c>
      <c r="D41" s="2">
        <v>282505</v>
      </c>
      <c r="E41" s="2">
        <v>0</v>
      </c>
      <c r="F41" s="2">
        <v>0</v>
      </c>
      <c r="G41" s="2">
        <v>0</v>
      </c>
      <c r="H41" s="2">
        <v>282505</v>
      </c>
      <c r="I41" s="2">
        <v>0</v>
      </c>
      <c r="J41" s="57">
        <v>635</v>
      </c>
    </row>
    <row r="42" spans="1:10" x14ac:dyDescent="0.25">
      <c r="A42" s="1" t="s">
        <v>115</v>
      </c>
      <c r="B42" s="2">
        <v>1360920</v>
      </c>
      <c r="C42" s="2">
        <v>0</v>
      </c>
      <c r="D42" s="2">
        <v>1360920</v>
      </c>
      <c r="E42" s="2">
        <v>0</v>
      </c>
      <c r="F42" s="2">
        <v>0</v>
      </c>
      <c r="G42" s="2">
        <v>0</v>
      </c>
      <c r="H42" s="2">
        <v>1360920</v>
      </c>
      <c r="I42" s="2">
        <v>0</v>
      </c>
      <c r="J42" s="57">
        <v>968</v>
      </c>
    </row>
    <row r="43" spans="1:10" x14ac:dyDescent="0.25">
      <c r="A43" s="1" t="s">
        <v>116</v>
      </c>
      <c r="B43" s="2">
        <v>477246</v>
      </c>
      <c r="C43" s="2">
        <v>0</v>
      </c>
      <c r="D43" s="2">
        <v>477246</v>
      </c>
      <c r="E43" s="2">
        <v>0</v>
      </c>
      <c r="F43" s="2">
        <v>0</v>
      </c>
      <c r="G43" s="2">
        <v>0</v>
      </c>
      <c r="H43" s="2">
        <v>477246</v>
      </c>
      <c r="I43" s="2">
        <v>0</v>
      </c>
      <c r="J43" s="57">
        <v>635</v>
      </c>
    </row>
    <row r="44" spans="1:10" x14ac:dyDescent="0.25">
      <c r="A44" s="1" t="s">
        <v>117</v>
      </c>
      <c r="B44" s="2">
        <v>71581216</v>
      </c>
      <c r="C44" s="2">
        <v>0</v>
      </c>
      <c r="D44" s="2">
        <v>71581216</v>
      </c>
      <c r="E44" s="2">
        <v>0</v>
      </c>
      <c r="F44" s="2">
        <v>0</v>
      </c>
      <c r="G44" s="2">
        <v>0</v>
      </c>
      <c r="H44" s="2">
        <v>71581216</v>
      </c>
      <c r="I44" s="2">
        <v>0</v>
      </c>
      <c r="J44" s="57">
        <v>635</v>
      </c>
    </row>
    <row r="45" spans="1:10" x14ac:dyDescent="0.25">
      <c r="A45" s="1" t="s">
        <v>118</v>
      </c>
      <c r="B45" s="2">
        <v>16200</v>
      </c>
      <c r="C45" s="2">
        <v>0</v>
      </c>
      <c r="D45" s="2">
        <v>16200</v>
      </c>
      <c r="E45" s="2">
        <v>0</v>
      </c>
      <c r="F45" s="2">
        <v>0</v>
      </c>
      <c r="G45" s="2">
        <v>0</v>
      </c>
      <c r="H45" s="2">
        <v>16200</v>
      </c>
      <c r="I45" s="2">
        <v>0</v>
      </c>
      <c r="J45" s="57">
        <v>635</v>
      </c>
    </row>
    <row r="46" spans="1:10" x14ac:dyDescent="0.25">
      <c r="A46" s="1" t="s">
        <v>108</v>
      </c>
      <c r="B46" s="2">
        <v>2617099</v>
      </c>
      <c r="C46" s="2">
        <v>0</v>
      </c>
      <c r="D46" s="2">
        <v>2617099</v>
      </c>
      <c r="E46" s="2">
        <v>0</v>
      </c>
      <c r="F46" s="2">
        <v>0</v>
      </c>
      <c r="G46" s="2">
        <v>0</v>
      </c>
      <c r="H46" s="2">
        <v>2617099</v>
      </c>
      <c r="I46" s="2">
        <v>0</v>
      </c>
      <c r="J46" s="57">
        <v>632</v>
      </c>
    </row>
    <row r="47" spans="1:10" x14ac:dyDescent="0.25">
      <c r="A47" s="1" t="s">
        <v>107</v>
      </c>
      <c r="B47" s="2">
        <v>3909289</v>
      </c>
      <c r="C47" s="2">
        <v>0</v>
      </c>
      <c r="D47" s="2">
        <v>3909289</v>
      </c>
      <c r="E47" s="2">
        <v>0</v>
      </c>
      <c r="F47" s="2">
        <v>0</v>
      </c>
      <c r="G47" s="2">
        <v>0</v>
      </c>
      <c r="H47" s="2">
        <v>3909289</v>
      </c>
      <c r="I47" s="2">
        <v>0</v>
      </c>
      <c r="J47" s="57">
        <v>632</v>
      </c>
    </row>
    <row r="48" spans="1:10" x14ac:dyDescent="0.25">
      <c r="A48" s="1" t="s">
        <v>106</v>
      </c>
      <c r="B48" s="2">
        <v>406000</v>
      </c>
      <c r="C48" s="2">
        <v>0</v>
      </c>
      <c r="D48" s="2">
        <v>406000</v>
      </c>
      <c r="E48" s="2">
        <v>0</v>
      </c>
      <c r="F48" s="2">
        <v>0</v>
      </c>
      <c r="G48" s="2">
        <v>0</v>
      </c>
      <c r="H48" s="2">
        <v>406000</v>
      </c>
      <c r="I48" s="2">
        <v>0</v>
      </c>
      <c r="J48" s="57">
        <v>635</v>
      </c>
    </row>
    <row r="49" spans="1:10" x14ac:dyDescent="0.25">
      <c r="A49" s="1" t="s">
        <v>105</v>
      </c>
      <c r="B49" s="2">
        <v>358215</v>
      </c>
      <c r="C49" s="2">
        <v>0</v>
      </c>
      <c r="D49" s="2">
        <v>358215</v>
      </c>
      <c r="E49" s="2">
        <v>0</v>
      </c>
      <c r="F49" s="2">
        <v>0</v>
      </c>
      <c r="G49" s="2">
        <v>0</v>
      </c>
      <c r="H49" s="2">
        <v>358215</v>
      </c>
      <c r="I49" s="2">
        <v>0</v>
      </c>
      <c r="J49" s="57">
        <v>635</v>
      </c>
    </row>
    <row r="50" spans="1:10" x14ac:dyDescent="0.25">
      <c r="A50" s="1" t="s">
        <v>104</v>
      </c>
      <c r="B50" s="2">
        <v>11009019</v>
      </c>
      <c r="C50" s="2">
        <v>0</v>
      </c>
      <c r="D50" s="2">
        <v>11009019</v>
      </c>
      <c r="E50" s="2">
        <v>0</v>
      </c>
      <c r="F50" s="2">
        <v>0</v>
      </c>
      <c r="G50" s="2">
        <v>0</v>
      </c>
      <c r="H50" s="2">
        <v>11009019</v>
      </c>
      <c r="I50" s="2">
        <v>0</v>
      </c>
      <c r="J50" s="57">
        <v>968</v>
      </c>
    </row>
    <row r="51" spans="1:10" x14ac:dyDescent="0.25">
      <c r="A51" s="1" t="s">
        <v>103</v>
      </c>
      <c r="B51" s="2">
        <v>0</v>
      </c>
      <c r="C51" s="2">
        <v>185000972</v>
      </c>
      <c r="D51" s="2">
        <v>0</v>
      </c>
      <c r="E51" s="2">
        <v>185000972</v>
      </c>
      <c r="F51" s="2">
        <v>0</v>
      </c>
      <c r="G51" s="2">
        <v>0</v>
      </c>
      <c r="H51" s="2">
        <v>0</v>
      </c>
      <c r="I51" s="2">
        <v>185000972</v>
      </c>
      <c r="J51" s="57">
        <v>628</v>
      </c>
    </row>
    <row r="52" spans="1:10" x14ac:dyDescent="0.25">
      <c r="A52" s="1" t="s">
        <v>102</v>
      </c>
      <c r="B52" s="2">
        <v>0</v>
      </c>
      <c r="C52" s="2">
        <v>24280000</v>
      </c>
      <c r="D52" s="2">
        <v>0</v>
      </c>
      <c r="E52" s="2">
        <v>24280000</v>
      </c>
      <c r="F52" s="2">
        <v>0</v>
      </c>
      <c r="G52" s="2">
        <v>0</v>
      </c>
      <c r="H52" s="2">
        <v>0</v>
      </c>
      <c r="I52" s="2">
        <v>24280000</v>
      </c>
      <c r="J52" s="57">
        <v>651</v>
      </c>
    </row>
    <row r="53" spans="1:10" x14ac:dyDescent="0.25">
      <c r="A53" s="1" t="s">
        <v>101</v>
      </c>
      <c r="B53" s="2">
        <v>0</v>
      </c>
      <c r="C53" s="2">
        <v>15724</v>
      </c>
      <c r="D53" s="2">
        <v>0</v>
      </c>
      <c r="E53" s="2">
        <v>15724</v>
      </c>
      <c r="F53" s="2">
        <v>0</v>
      </c>
      <c r="G53" s="2">
        <v>0</v>
      </c>
      <c r="H53" s="2">
        <v>0</v>
      </c>
      <c r="I53" s="2">
        <v>15724</v>
      </c>
      <c r="J53" s="57">
        <v>651</v>
      </c>
    </row>
    <row r="54" spans="1:10" x14ac:dyDescent="0.25">
      <c r="A54" s="1" t="s">
        <v>100</v>
      </c>
      <c r="B54" s="2">
        <v>0</v>
      </c>
      <c r="C54" s="2">
        <v>35752</v>
      </c>
      <c r="D54" s="2">
        <v>0</v>
      </c>
      <c r="E54" s="2">
        <v>35752</v>
      </c>
      <c r="F54" s="2">
        <v>0</v>
      </c>
      <c r="G54" s="2">
        <v>0</v>
      </c>
      <c r="H54" s="2">
        <v>0</v>
      </c>
      <c r="I54" s="2">
        <v>35752</v>
      </c>
      <c r="J54" s="57">
        <v>651</v>
      </c>
    </row>
    <row r="55" spans="1:10" x14ac:dyDescent="0.25">
      <c r="A55" s="1" t="s">
        <v>99</v>
      </c>
      <c r="B55" s="2">
        <v>0</v>
      </c>
      <c r="C55" s="2">
        <v>3957563</v>
      </c>
      <c r="D55" s="2">
        <v>0</v>
      </c>
      <c r="E55" s="2">
        <v>3957563</v>
      </c>
      <c r="F55" s="2">
        <v>0</v>
      </c>
      <c r="G55" s="2">
        <v>0</v>
      </c>
      <c r="H55" s="2">
        <v>0</v>
      </c>
      <c r="I55" s="2">
        <v>3957563</v>
      </c>
      <c r="J55" s="57">
        <v>651</v>
      </c>
    </row>
    <row r="56" spans="1:10" ht="15.75" x14ac:dyDescent="0.25">
      <c r="A56" s="3" t="s">
        <v>2</v>
      </c>
      <c r="B56" s="4">
        <v>1680446742</v>
      </c>
      <c r="C56" s="4">
        <v>1680446742</v>
      </c>
      <c r="D56" s="4">
        <v>636759041</v>
      </c>
      <c r="E56" s="4">
        <v>636759041</v>
      </c>
      <c r="F56" s="4">
        <v>457396522</v>
      </c>
      <c r="G56" s="4">
        <v>423469030</v>
      </c>
      <c r="H56" s="4">
        <v>179362519</v>
      </c>
      <c r="I56" s="4">
        <v>213290011</v>
      </c>
    </row>
    <row r="57" spans="1:10" ht="15.75" x14ac:dyDescent="0.25">
      <c r="A57" s="3" t="s">
        <v>14</v>
      </c>
      <c r="B57" s="4"/>
      <c r="C57" s="4"/>
      <c r="D57" s="4"/>
      <c r="E57" s="4"/>
      <c r="F57" s="4"/>
      <c r="G57" s="4">
        <v>33927492</v>
      </c>
      <c r="H57" s="4">
        <v>33927492</v>
      </c>
      <c r="I57" s="4"/>
    </row>
    <row r="58" spans="1:10" ht="15.75" x14ac:dyDescent="0.25">
      <c r="A58" s="3" t="s">
        <v>15</v>
      </c>
      <c r="B58" s="4">
        <v>1680446742</v>
      </c>
      <c r="C58" s="4">
        <v>1680446742</v>
      </c>
      <c r="D58" s="4">
        <v>636759041</v>
      </c>
      <c r="E58" s="4">
        <v>636759041</v>
      </c>
      <c r="F58" s="4">
        <v>457396522</v>
      </c>
      <c r="G58" s="4">
        <v>457396522</v>
      </c>
      <c r="H58" s="4">
        <v>213290011</v>
      </c>
      <c r="I58" s="4">
        <v>213290011</v>
      </c>
    </row>
    <row r="59" spans="1:10" s="44" customFormat="1" x14ac:dyDescent="0.25"/>
    <row r="60" spans="1:10" s="44" customFormat="1" x14ac:dyDescent="0.25">
      <c r="A60" s="44" t="s">
        <v>43</v>
      </c>
    </row>
    <row r="61" spans="1:10" s="44" customFormat="1" x14ac:dyDescent="0.25">
      <c r="A61" s="44" t="s">
        <v>49</v>
      </c>
    </row>
    <row r="62" spans="1:10" s="44" customFormat="1" x14ac:dyDescent="0.25">
      <c r="A62" s="44" t="s">
        <v>50</v>
      </c>
    </row>
    <row r="63" spans="1:10" s="44" customFormat="1" x14ac:dyDescent="0.25">
      <c r="A63" s="44" t="s">
        <v>51</v>
      </c>
    </row>
    <row r="64" spans="1:10" s="44" customFormat="1" x14ac:dyDescent="0.25">
      <c r="A64" s="44" t="s">
        <v>52</v>
      </c>
    </row>
    <row r="65" spans="1:11" s="44" customFormat="1" x14ac:dyDescent="0.25">
      <c r="A65" s="44" t="s">
        <v>53</v>
      </c>
    </row>
    <row r="66" spans="1:11" s="44" customFormat="1" x14ac:dyDescent="0.25">
      <c r="A66" s="44" t="s">
        <v>54</v>
      </c>
    </row>
    <row r="67" spans="1:11" s="44" customFormat="1" x14ac:dyDescent="0.25">
      <c r="A67" s="44" t="s">
        <v>55</v>
      </c>
    </row>
    <row r="68" spans="1:11" s="44" customFormat="1" x14ac:dyDescent="0.25">
      <c r="A68" s="44" t="s">
        <v>56</v>
      </c>
    </row>
    <row r="69" spans="1:11" s="44" customFormat="1" x14ac:dyDescent="0.25">
      <c r="A69" s="44" t="s">
        <v>57</v>
      </c>
    </row>
    <row r="70" spans="1:11" s="44" customFormat="1" x14ac:dyDescent="0.25">
      <c r="A70" s="44" t="s">
        <v>58</v>
      </c>
    </row>
    <row r="71" spans="1:11" s="44" customFormat="1" x14ac:dyDescent="0.25">
      <c r="A71" s="44" t="s">
        <v>59</v>
      </c>
    </row>
    <row r="72" spans="1:11" s="44" customFormat="1" x14ac:dyDescent="0.25">
      <c r="A72" s="49" t="s">
        <v>60</v>
      </c>
    </row>
    <row r="73" spans="1:11" s="44" customFormat="1" x14ac:dyDescent="0.25">
      <c r="A73" s="44" t="s">
        <v>372</v>
      </c>
    </row>
    <row r="74" spans="1:11" s="44" customFormat="1" x14ac:dyDescent="0.25">
      <c r="A74" s="44" t="s">
        <v>61</v>
      </c>
    </row>
    <row r="75" spans="1:11" x14ac:dyDescent="0.25">
      <c r="A75" s="44" t="s">
        <v>62</v>
      </c>
    </row>
    <row r="76" spans="1:11" x14ac:dyDescent="0.25">
      <c r="A76" s="44"/>
      <c r="B76" s="44"/>
      <c r="C76" s="44"/>
      <c r="D76" s="44"/>
      <c r="E76" s="44"/>
      <c r="F76" s="44"/>
      <c r="G76" s="44"/>
      <c r="H76" s="44"/>
      <c r="I76" s="44"/>
      <c r="K76" s="44"/>
    </row>
    <row r="77" spans="1:11" x14ac:dyDescent="0.25">
      <c r="A77" s="44"/>
      <c r="B77" s="44"/>
      <c r="C77" s="44"/>
      <c r="D77" s="44"/>
      <c r="E77" s="44"/>
      <c r="F77" s="44"/>
      <c r="G77" s="44"/>
      <c r="H77" s="44"/>
      <c r="I77" s="44"/>
      <c r="K77" s="44"/>
    </row>
    <row r="78" spans="1:11" x14ac:dyDescent="0.25">
      <c r="A78" s="44"/>
      <c r="B78" s="44"/>
      <c r="C78" s="44"/>
      <c r="D78" s="44"/>
      <c r="E78" s="44"/>
      <c r="F78" s="44"/>
      <c r="G78" s="44"/>
      <c r="H78" s="44"/>
      <c r="I78" s="44"/>
      <c r="K78" s="44"/>
    </row>
    <row r="79" spans="1:11" x14ac:dyDescent="0.25">
      <c r="A79" s="44"/>
      <c r="B79" s="44"/>
      <c r="C79" s="44"/>
      <c r="D79" s="44"/>
      <c r="E79" s="44"/>
      <c r="F79" s="44"/>
      <c r="G79" s="44"/>
      <c r="H79" s="44"/>
      <c r="I79" s="44"/>
      <c r="K79" s="44"/>
    </row>
    <row r="80" spans="1:11" x14ac:dyDescent="0.25">
      <c r="A80" s="44"/>
      <c r="B80" s="44"/>
      <c r="C80" s="44"/>
      <c r="D80" s="44"/>
      <c r="E80" s="44"/>
      <c r="F80" s="44"/>
      <c r="G80" s="44"/>
      <c r="H80" s="44"/>
      <c r="I80" s="44"/>
      <c r="K80" s="44"/>
    </row>
    <row r="81" spans="1:11" x14ac:dyDescent="0.25">
      <c r="A81" s="44"/>
      <c r="B81" s="44"/>
      <c r="C81" s="44"/>
      <c r="D81" s="44"/>
      <c r="E81" s="44"/>
      <c r="F81" s="44"/>
      <c r="G81" s="44"/>
      <c r="H81" s="44"/>
      <c r="I81" s="44"/>
      <c r="K81" s="44"/>
    </row>
    <row r="82" spans="1:11" x14ac:dyDescent="0.25">
      <c r="A82" s="44"/>
      <c r="B82" s="44"/>
      <c r="C82" s="44"/>
      <c r="D82" s="44"/>
      <c r="E82" s="44"/>
      <c r="F82" s="44"/>
      <c r="G82" s="44"/>
      <c r="H82" s="44"/>
      <c r="I82" s="44"/>
      <c r="K82" s="44"/>
    </row>
    <row r="83" spans="1:11" x14ac:dyDescent="0.25">
      <c r="A83" s="44"/>
      <c r="B83" s="44"/>
      <c r="C83" s="44"/>
      <c r="D83" s="44"/>
      <c r="E83" s="44"/>
      <c r="F83" s="44"/>
      <c r="G83" s="44"/>
      <c r="H83" s="44"/>
      <c r="I83" s="44"/>
      <c r="K83" s="44"/>
    </row>
    <row r="84" spans="1:11" x14ac:dyDescent="0.25">
      <c r="A84" s="44"/>
      <c r="B84" s="44"/>
      <c r="C84" s="44"/>
      <c r="D84" s="44"/>
      <c r="E84" s="44"/>
      <c r="F84" s="44"/>
      <c r="G84" s="44"/>
      <c r="H84" s="44"/>
      <c r="I84" s="44"/>
      <c r="K84" s="44"/>
    </row>
    <row r="85" spans="1:11" x14ac:dyDescent="0.25">
      <c r="A85" s="44"/>
      <c r="B85" s="44"/>
      <c r="C85" s="44"/>
      <c r="D85" s="44"/>
      <c r="E85" s="44"/>
      <c r="F85" s="44"/>
      <c r="G85" s="44"/>
      <c r="H85" s="44"/>
      <c r="I85" s="44"/>
      <c r="K85" s="44"/>
    </row>
    <row r="86" spans="1:11" x14ac:dyDescent="0.25">
      <c r="A86" s="44"/>
      <c r="B86" s="44"/>
      <c r="C86" s="44"/>
      <c r="D86" s="44"/>
      <c r="E86" s="44"/>
      <c r="F86" s="44"/>
      <c r="G86" s="44"/>
      <c r="H86" s="44"/>
      <c r="I86" s="44"/>
      <c r="K86" s="44"/>
    </row>
    <row r="87" spans="1:11" x14ac:dyDescent="0.25">
      <c r="A87" s="44"/>
      <c r="B87" s="44"/>
      <c r="C87" s="44"/>
      <c r="D87" s="44"/>
      <c r="E87" s="44"/>
      <c r="F87" s="44"/>
      <c r="G87" s="44"/>
      <c r="H87" s="44"/>
      <c r="I87" s="44"/>
      <c r="K87" s="44"/>
    </row>
    <row r="88" spans="1:11" x14ac:dyDescent="0.25">
      <c r="A88" s="44"/>
      <c r="B88" s="44"/>
      <c r="C88" s="44"/>
      <c r="D88" s="44"/>
      <c r="E88" s="44"/>
      <c r="F88" s="44"/>
      <c r="G88" s="44"/>
      <c r="H88" s="44"/>
      <c r="I88" s="44"/>
      <c r="K88" s="44"/>
    </row>
    <row r="89" spans="1:11" x14ac:dyDescent="0.25">
      <c r="A89" s="44"/>
      <c r="B89" s="44"/>
      <c r="C89" s="44"/>
      <c r="D89" s="44"/>
      <c r="E89" s="44"/>
      <c r="F89" s="44"/>
      <c r="G89" s="44"/>
      <c r="H89" s="44"/>
      <c r="I89" s="44"/>
      <c r="K89" s="44"/>
    </row>
    <row r="90" spans="1:11" x14ac:dyDescent="0.25">
      <c r="A90" s="44"/>
      <c r="B90" s="44"/>
      <c r="C90" s="44"/>
      <c r="D90" s="44"/>
      <c r="E90" s="44"/>
      <c r="F90" s="44"/>
      <c r="G90" s="44"/>
      <c r="H90" s="44"/>
      <c r="I90" s="44"/>
      <c r="K90" s="44"/>
    </row>
    <row r="91" spans="1:11" x14ac:dyDescent="0.25">
      <c r="A91" s="44"/>
      <c r="B91" s="44"/>
      <c r="C91" s="44"/>
      <c r="D91" s="44"/>
      <c r="E91" s="44"/>
      <c r="F91" s="44"/>
      <c r="G91" s="44"/>
      <c r="H91" s="44"/>
      <c r="I91" s="44"/>
      <c r="K91" s="44"/>
    </row>
    <row r="92" spans="1:11" x14ac:dyDescent="0.25">
      <c r="A92" s="44"/>
      <c r="B92" s="44"/>
      <c r="C92" s="44"/>
      <c r="D92" s="44"/>
      <c r="E92" s="44"/>
      <c r="F92" s="44"/>
      <c r="G92" s="44"/>
      <c r="H92" s="44"/>
      <c r="I92" s="44"/>
      <c r="K92" s="44"/>
    </row>
  </sheetData>
  <mergeCells count="6">
    <mergeCell ref="A5:I5"/>
    <mergeCell ref="A6:I6"/>
    <mergeCell ref="B7:C7"/>
    <mergeCell ref="D7:E7"/>
    <mergeCell ref="F7:G7"/>
    <mergeCell ref="H7:I7"/>
  </mergeCells>
  <pageMargins left="0.7" right="0.7" top="0.75" bottom="0.75" header="0.3" footer="0.3"/>
  <pageSetup scale="35" orientation="portrait" horizontalDpi="0" verticalDpi="0" r:id="rId1"/>
  <colBreaks count="1" manualBreakCount="1">
    <brk id="10" max="5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A44C3-9E0F-44BD-901F-D6D60C92D608}">
  <dimension ref="C3:M25"/>
  <sheetViews>
    <sheetView workbookViewId="0">
      <selection activeCell="M20" sqref="M20"/>
    </sheetView>
  </sheetViews>
  <sheetFormatPr baseColWidth="10" defaultRowHeight="15" x14ac:dyDescent="0.25"/>
  <cols>
    <col min="1" max="5" width="11.42578125" style="44"/>
    <col min="6" max="6" width="14.140625" style="44" bestFit="1" customWidth="1"/>
    <col min="7" max="7" width="16.5703125" style="44" bestFit="1" customWidth="1"/>
    <col min="8" max="12" width="11.42578125" style="44"/>
    <col min="13" max="13" width="16.5703125" style="44" bestFit="1" customWidth="1"/>
    <col min="14" max="16384" width="11.42578125" style="44"/>
  </cols>
  <sheetData>
    <row r="3" spans="3:13" ht="15.75" thickBot="1" x14ac:dyDescent="0.3"/>
    <row r="4" spans="3:13" ht="15.75" thickBot="1" x14ac:dyDescent="0.3">
      <c r="C4" s="489" t="s">
        <v>47</v>
      </c>
      <c r="D4" s="490"/>
      <c r="E4" s="490"/>
      <c r="F4" s="490"/>
      <c r="G4" s="491"/>
      <c r="I4" s="489" t="s">
        <v>46</v>
      </c>
      <c r="J4" s="490"/>
      <c r="K4" s="490"/>
      <c r="L4" s="490"/>
      <c r="M4" s="491"/>
    </row>
    <row r="5" spans="3:13" ht="15.75" thickBot="1" x14ac:dyDescent="0.3">
      <c r="C5" s="73" t="s">
        <v>92</v>
      </c>
      <c r="D5" s="74" t="s">
        <v>93</v>
      </c>
      <c r="E5" s="74" t="s">
        <v>94</v>
      </c>
      <c r="F5" s="74" t="s">
        <v>95</v>
      </c>
      <c r="G5" s="74" t="s">
        <v>96</v>
      </c>
      <c r="I5" s="73" t="s">
        <v>92</v>
      </c>
      <c r="J5" s="74" t="s">
        <v>93</v>
      </c>
      <c r="K5" s="74" t="s">
        <v>94</v>
      </c>
      <c r="L5" s="74" t="s">
        <v>95</v>
      </c>
      <c r="M5" s="74" t="s">
        <v>96</v>
      </c>
    </row>
    <row r="6" spans="3:13" x14ac:dyDescent="0.25">
      <c r="C6" s="51" t="s">
        <v>80</v>
      </c>
      <c r="D6" s="67">
        <v>500000</v>
      </c>
      <c r="E6" s="69">
        <f>+'Corrección monetaria'!C5</f>
        <v>2.9000000000000001E-2</v>
      </c>
      <c r="F6" s="67">
        <f>+ROUND(D6*E6,0)</f>
        <v>14500</v>
      </c>
      <c r="G6" s="71">
        <f>+D6+F6</f>
        <v>514500</v>
      </c>
      <c r="I6" s="51" t="s">
        <v>80</v>
      </c>
      <c r="J6" s="75">
        <v>1500000</v>
      </c>
      <c r="K6" s="76">
        <f>+E6</f>
        <v>2.9000000000000001E-2</v>
      </c>
      <c r="L6" s="67">
        <f>+ROUND(J6*K6,0)</f>
        <v>43500</v>
      </c>
      <c r="M6" s="71">
        <f>+J6+L6</f>
        <v>1543500</v>
      </c>
    </row>
    <row r="7" spans="3:13" x14ac:dyDescent="0.25">
      <c r="C7" s="51" t="s">
        <v>81</v>
      </c>
      <c r="D7" s="67">
        <v>500000</v>
      </c>
      <c r="E7" s="69">
        <f>+'Corrección monetaria'!C6</f>
        <v>2.4E-2</v>
      </c>
      <c r="F7" s="67">
        <f t="shared" ref="F7:F17" si="0">+ROUND(D7*E7,0)</f>
        <v>12000</v>
      </c>
      <c r="G7" s="71">
        <f t="shared" ref="G7:G17" si="1">+D7+F7</f>
        <v>512000</v>
      </c>
      <c r="I7" s="51" t="s">
        <v>81</v>
      </c>
      <c r="J7" s="77">
        <v>1500000</v>
      </c>
      <c r="K7" s="69">
        <f t="shared" ref="K7:K17" si="2">+E7</f>
        <v>2.4E-2</v>
      </c>
      <c r="L7" s="67">
        <f t="shared" ref="L7:L17" si="3">+ROUND(J7*K7,0)</f>
        <v>36000</v>
      </c>
      <c r="M7" s="71">
        <f t="shared" ref="M7:M17" si="4">+J7+L7</f>
        <v>1536000</v>
      </c>
    </row>
    <row r="8" spans="3:13" x14ac:dyDescent="0.25">
      <c r="C8" s="51" t="s">
        <v>82</v>
      </c>
      <c r="D8" s="67">
        <v>500000</v>
      </c>
      <c r="E8" s="69">
        <f>+'Corrección monetaria'!C7</f>
        <v>2.1999999999999999E-2</v>
      </c>
      <c r="F8" s="67">
        <f t="shared" si="0"/>
        <v>11000</v>
      </c>
      <c r="G8" s="71">
        <f t="shared" si="1"/>
        <v>511000</v>
      </c>
      <c r="I8" s="51" t="s">
        <v>82</v>
      </c>
      <c r="J8" s="77">
        <v>1500000</v>
      </c>
      <c r="K8" s="69">
        <f t="shared" si="2"/>
        <v>2.1999999999999999E-2</v>
      </c>
      <c r="L8" s="67">
        <f t="shared" si="3"/>
        <v>33000</v>
      </c>
      <c r="M8" s="71">
        <f t="shared" si="4"/>
        <v>1533000</v>
      </c>
    </row>
    <row r="9" spans="3:13" x14ac:dyDescent="0.25">
      <c r="C9" s="51" t="s">
        <v>83</v>
      </c>
      <c r="D9" s="67">
        <v>500000</v>
      </c>
      <c r="E9" s="69">
        <f>+'Corrección monetaria'!C8</f>
        <v>1.7999999999999999E-2</v>
      </c>
      <c r="F9" s="67">
        <f t="shared" si="0"/>
        <v>9000</v>
      </c>
      <c r="G9" s="71">
        <f t="shared" si="1"/>
        <v>509000</v>
      </c>
      <c r="I9" s="51" t="s">
        <v>83</v>
      </c>
      <c r="J9" s="77">
        <v>1500000</v>
      </c>
      <c r="K9" s="69">
        <f t="shared" si="2"/>
        <v>1.7999999999999999E-2</v>
      </c>
      <c r="L9" s="67">
        <f t="shared" si="3"/>
        <v>27000</v>
      </c>
      <c r="M9" s="71">
        <f t="shared" si="4"/>
        <v>1527000</v>
      </c>
    </row>
    <row r="10" spans="3:13" x14ac:dyDescent="0.25">
      <c r="C10" s="51" t="s">
        <v>84</v>
      </c>
      <c r="D10" s="67">
        <v>500000</v>
      </c>
      <c r="E10" s="69">
        <f>+'Corrección monetaria'!C9</f>
        <v>1.4E-2</v>
      </c>
      <c r="F10" s="67">
        <f t="shared" si="0"/>
        <v>7000</v>
      </c>
      <c r="G10" s="71">
        <f t="shared" si="1"/>
        <v>507000</v>
      </c>
      <c r="I10" s="51" t="s">
        <v>84</v>
      </c>
      <c r="J10" s="77">
        <v>1500000</v>
      </c>
      <c r="K10" s="69">
        <f t="shared" si="2"/>
        <v>1.4E-2</v>
      </c>
      <c r="L10" s="67">
        <f t="shared" si="3"/>
        <v>21000</v>
      </c>
      <c r="M10" s="71">
        <f t="shared" si="4"/>
        <v>1521000</v>
      </c>
    </row>
    <row r="11" spans="3:13" x14ac:dyDescent="0.25">
      <c r="C11" s="51" t="s">
        <v>85</v>
      </c>
      <c r="D11" s="67">
        <v>500000</v>
      </c>
      <c r="E11" s="69">
        <f>+'Corrección monetaria'!C10</f>
        <v>1.2E-2</v>
      </c>
      <c r="F11" s="67">
        <f t="shared" si="0"/>
        <v>6000</v>
      </c>
      <c r="G11" s="71">
        <f t="shared" si="1"/>
        <v>506000</v>
      </c>
      <c r="I11" s="51" t="s">
        <v>85</v>
      </c>
      <c r="J11" s="77">
        <v>1500000</v>
      </c>
      <c r="K11" s="69">
        <f t="shared" si="2"/>
        <v>1.2E-2</v>
      </c>
      <c r="L11" s="67">
        <f t="shared" si="3"/>
        <v>18000</v>
      </c>
      <c r="M11" s="71">
        <f t="shared" si="4"/>
        <v>1518000</v>
      </c>
    </row>
    <row r="12" spans="3:13" x14ac:dyDescent="0.25">
      <c r="C12" s="51" t="s">
        <v>86</v>
      </c>
      <c r="D12" s="67">
        <v>500000</v>
      </c>
      <c r="E12" s="69">
        <f>+'Corrección monetaria'!C11</f>
        <v>8.0000000000000002E-3</v>
      </c>
      <c r="F12" s="67">
        <f t="shared" si="0"/>
        <v>4000</v>
      </c>
      <c r="G12" s="71">
        <f t="shared" si="1"/>
        <v>504000</v>
      </c>
      <c r="I12" s="51" t="s">
        <v>86</v>
      </c>
      <c r="J12" s="77">
        <v>1500000</v>
      </c>
      <c r="K12" s="69">
        <f t="shared" si="2"/>
        <v>8.0000000000000002E-3</v>
      </c>
      <c r="L12" s="67">
        <f t="shared" si="3"/>
        <v>12000</v>
      </c>
      <c r="M12" s="71">
        <f t="shared" si="4"/>
        <v>1512000</v>
      </c>
    </row>
    <row r="13" spans="3:13" x14ac:dyDescent="0.25">
      <c r="C13" s="51" t="s">
        <v>87</v>
      </c>
      <c r="D13" s="67">
        <v>500000</v>
      </c>
      <c r="E13" s="69">
        <f>+'Corrección monetaria'!C12</f>
        <v>5.0000000000000001E-3</v>
      </c>
      <c r="F13" s="67">
        <f t="shared" si="0"/>
        <v>2500</v>
      </c>
      <c r="G13" s="71">
        <f t="shared" si="1"/>
        <v>502500</v>
      </c>
      <c r="I13" s="51" t="s">
        <v>87</v>
      </c>
      <c r="J13" s="77">
        <v>1500000</v>
      </c>
      <c r="K13" s="69">
        <f t="shared" si="2"/>
        <v>5.0000000000000001E-3</v>
      </c>
      <c r="L13" s="67">
        <f t="shared" si="3"/>
        <v>7500</v>
      </c>
      <c r="M13" s="71">
        <f t="shared" si="4"/>
        <v>1507500</v>
      </c>
    </row>
    <row r="14" spans="3:13" x14ac:dyDescent="0.25">
      <c r="C14" s="51" t="s">
        <v>88</v>
      </c>
      <c r="D14" s="67">
        <v>500000</v>
      </c>
      <c r="E14" s="69">
        <f>+'Corrección monetaria'!C13</f>
        <v>5.0000000000000001E-3</v>
      </c>
      <c r="F14" s="67">
        <f t="shared" si="0"/>
        <v>2500</v>
      </c>
      <c r="G14" s="71">
        <f t="shared" si="1"/>
        <v>502500</v>
      </c>
      <c r="I14" s="51" t="s">
        <v>88</v>
      </c>
      <c r="J14" s="77">
        <v>1500000</v>
      </c>
      <c r="K14" s="69">
        <f t="shared" si="2"/>
        <v>5.0000000000000001E-3</v>
      </c>
      <c r="L14" s="67">
        <f t="shared" si="3"/>
        <v>7500</v>
      </c>
      <c r="M14" s="71">
        <f t="shared" si="4"/>
        <v>1507500</v>
      </c>
    </row>
    <row r="15" spans="3:13" x14ac:dyDescent="0.25">
      <c r="C15" s="51" t="s">
        <v>89</v>
      </c>
      <c r="D15" s="67">
        <v>500000</v>
      </c>
      <c r="E15" s="69">
        <f>+'Corrección monetaria'!C14</f>
        <v>2E-3</v>
      </c>
      <c r="F15" s="67">
        <f t="shared" si="0"/>
        <v>1000</v>
      </c>
      <c r="G15" s="71">
        <f t="shared" si="1"/>
        <v>501000</v>
      </c>
      <c r="I15" s="51" t="s">
        <v>89</v>
      </c>
      <c r="J15" s="77">
        <v>1500000</v>
      </c>
      <c r="K15" s="69">
        <f t="shared" si="2"/>
        <v>2E-3</v>
      </c>
      <c r="L15" s="67">
        <f t="shared" si="3"/>
        <v>3000</v>
      </c>
      <c r="M15" s="71">
        <f t="shared" si="4"/>
        <v>1503000</v>
      </c>
    </row>
    <row r="16" spans="3:13" x14ac:dyDescent="0.25">
      <c r="C16" s="51" t="s">
        <v>90</v>
      </c>
      <c r="D16" s="67">
        <v>500000</v>
      </c>
      <c r="E16" s="69">
        <f>+'Corrección monetaria'!C15</f>
        <v>1E-3</v>
      </c>
      <c r="F16" s="67">
        <f t="shared" si="0"/>
        <v>500</v>
      </c>
      <c r="G16" s="71">
        <f t="shared" si="1"/>
        <v>500500</v>
      </c>
      <c r="I16" s="51" t="s">
        <v>90</v>
      </c>
      <c r="J16" s="77">
        <v>1500000</v>
      </c>
      <c r="K16" s="69">
        <f t="shared" si="2"/>
        <v>1E-3</v>
      </c>
      <c r="L16" s="67">
        <f t="shared" si="3"/>
        <v>1500</v>
      </c>
      <c r="M16" s="71">
        <f t="shared" si="4"/>
        <v>1501500</v>
      </c>
    </row>
    <row r="17" spans="3:13" ht="15.75" thickBot="1" x14ac:dyDescent="0.3">
      <c r="C17" s="53" t="s">
        <v>91</v>
      </c>
      <c r="D17" s="68">
        <v>500000</v>
      </c>
      <c r="E17" s="70">
        <f>+'Corrección monetaria'!C16</f>
        <v>0</v>
      </c>
      <c r="F17" s="68">
        <f t="shared" si="0"/>
        <v>0</v>
      </c>
      <c r="G17" s="72">
        <f t="shared" si="1"/>
        <v>500000</v>
      </c>
      <c r="I17" s="53" t="s">
        <v>91</v>
      </c>
      <c r="J17" s="78">
        <v>1500000</v>
      </c>
      <c r="K17" s="70">
        <f t="shared" si="2"/>
        <v>0</v>
      </c>
      <c r="L17" s="68">
        <f t="shared" si="3"/>
        <v>0</v>
      </c>
      <c r="M17" s="72">
        <f t="shared" si="4"/>
        <v>1500000</v>
      </c>
    </row>
    <row r="18" spans="3:13" x14ac:dyDescent="0.25">
      <c r="F18" s="64">
        <f>+SUM(F6:F17)</f>
        <v>70000</v>
      </c>
      <c r="G18" s="64">
        <f>+SUM(G6:G17)</f>
        <v>6070000</v>
      </c>
      <c r="L18" s="64">
        <f>+SUM(L6:L17)</f>
        <v>210000</v>
      </c>
      <c r="M18" s="64">
        <f>+SUM(M6:M17)</f>
        <v>18210000</v>
      </c>
    </row>
    <row r="20" spans="3:13" x14ac:dyDescent="0.25">
      <c r="M20" s="64"/>
    </row>
    <row r="21" spans="3:13" x14ac:dyDescent="0.25">
      <c r="C21" s="44" t="s">
        <v>149</v>
      </c>
    </row>
    <row r="22" spans="3:13" x14ac:dyDescent="0.25">
      <c r="C22" s="44" t="s">
        <v>150</v>
      </c>
      <c r="F22" s="63">
        <f>+RLI!J19</f>
        <v>43548205</v>
      </c>
    </row>
    <row r="23" spans="3:13" x14ac:dyDescent="0.25">
      <c r="C23" s="44" t="s">
        <v>151</v>
      </c>
      <c r="F23" s="64">
        <f>-G18-M18</f>
        <v>-24280000</v>
      </c>
    </row>
    <row r="24" spans="3:13" x14ac:dyDescent="0.25">
      <c r="C24" s="44" t="s">
        <v>152</v>
      </c>
      <c r="F24" s="64">
        <f>+F22+F23</f>
        <v>19268205</v>
      </c>
    </row>
    <row r="25" spans="3:13" x14ac:dyDescent="0.25">
      <c r="C25" s="89">
        <v>0.5</v>
      </c>
      <c r="F25" s="63">
        <f>+F24/2</f>
        <v>9634102.5</v>
      </c>
    </row>
  </sheetData>
  <mergeCells count="2">
    <mergeCell ref="C4:G4"/>
    <mergeCell ref="I4:M4"/>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4AC16-715C-465A-BB28-7CC522E9BAED}">
  <dimension ref="A1:L48"/>
  <sheetViews>
    <sheetView tabSelected="1" zoomScaleNormal="100" workbookViewId="0">
      <selection activeCell="H48" sqref="H48"/>
    </sheetView>
  </sheetViews>
  <sheetFormatPr baseColWidth="10" defaultRowHeight="15" x14ac:dyDescent="0.25"/>
  <cols>
    <col min="1" max="1" width="2.7109375" style="6" customWidth="1"/>
    <col min="2" max="4" width="14.5703125" style="6" customWidth="1"/>
    <col min="5" max="5" width="13.28515625" style="6" customWidth="1"/>
    <col min="6" max="6" width="33.85546875" style="6" customWidth="1"/>
    <col min="7" max="7" width="25.85546875" style="6" customWidth="1"/>
    <col min="8" max="9" width="17.7109375" style="6" customWidth="1"/>
    <col min="10" max="10" width="21.5703125" style="6" customWidth="1"/>
    <col min="11" max="11" width="7.28515625" style="6" customWidth="1"/>
    <col min="12" max="13" width="3.42578125" style="6" customWidth="1"/>
    <col min="14" max="256" width="11.42578125" style="6"/>
    <col min="257" max="257" width="2.7109375" style="6" customWidth="1"/>
    <col min="258" max="260" width="14.5703125" style="6" customWidth="1"/>
    <col min="261" max="261" width="13.28515625" style="6" customWidth="1"/>
    <col min="262" max="262" width="33.85546875" style="6" customWidth="1"/>
    <col min="263" max="263" width="25.85546875" style="6" customWidth="1"/>
    <col min="264" max="265" width="17.7109375" style="6" customWidth="1"/>
    <col min="266" max="266" width="21.5703125" style="6" customWidth="1"/>
    <col min="267" max="267" width="7.28515625" style="6" customWidth="1"/>
    <col min="268" max="269" width="3.42578125" style="6" customWidth="1"/>
    <col min="270" max="512" width="11.42578125" style="6"/>
    <col min="513" max="513" width="2.7109375" style="6" customWidth="1"/>
    <col min="514" max="516" width="14.5703125" style="6" customWidth="1"/>
    <col min="517" max="517" width="13.28515625" style="6" customWidth="1"/>
    <col min="518" max="518" width="33.85546875" style="6" customWidth="1"/>
    <col min="519" max="519" width="25.85546875" style="6" customWidth="1"/>
    <col min="520" max="521" width="17.7109375" style="6" customWidth="1"/>
    <col min="522" max="522" width="21.5703125" style="6" customWidth="1"/>
    <col min="523" max="523" width="7.28515625" style="6" customWidth="1"/>
    <col min="524" max="525" width="3.42578125" style="6" customWidth="1"/>
    <col min="526" max="768" width="11.42578125" style="6"/>
    <col min="769" max="769" width="2.7109375" style="6" customWidth="1"/>
    <col min="770" max="772" width="14.5703125" style="6" customWidth="1"/>
    <col min="773" max="773" width="13.28515625" style="6" customWidth="1"/>
    <col min="774" max="774" width="33.85546875" style="6" customWidth="1"/>
    <col min="775" max="775" width="25.85546875" style="6" customWidth="1"/>
    <col min="776" max="777" width="17.7109375" style="6" customWidth="1"/>
    <col min="778" max="778" width="21.5703125" style="6" customWidth="1"/>
    <col min="779" max="779" width="7.28515625" style="6" customWidth="1"/>
    <col min="780" max="781" width="3.42578125" style="6" customWidth="1"/>
    <col min="782" max="1024" width="11.42578125" style="6"/>
    <col min="1025" max="1025" width="2.7109375" style="6" customWidth="1"/>
    <col min="1026" max="1028" width="14.5703125" style="6" customWidth="1"/>
    <col min="1029" max="1029" width="13.28515625" style="6" customWidth="1"/>
    <col min="1030" max="1030" width="33.85546875" style="6" customWidth="1"/>
    <col min="1031" max="1031" width="25.85546875" style="6" customWidth="1"/>
    <col min="1032" max="1033" width="17.7109375" style="6" customWidth="1"/>
    <col min="1034" max="1034" width="21.5703125" style="6" customWidth="1"/>
    <col min="1035" max="1035" width="7.28515625" style="6" customWidth="1"/>
    <col min="1036" max="1037" width="3.42578125" style="6" customWidth="1"/>
    <col min="1038" max="1280" width="11.42578125" style="6"/>
    <col min="1281" max="1281" width="2.7109375" style="6" customWidth="1"/>
    <col min="1282" max="1284" width="14.5703125" style="6" customWidth="1"/>
    <col min="1285" max="1285" width="13.28515625" style="6" customWidth="1"/>
    <col min="1286" max="1286" width="33.85546875" style="6" customWidth="1"/>
    <col min="1287" max="1287" width="25.85546875" style="6" customWidth="1"/>
    <col min="1288" max="1289" width="17.7109375" style="6" customWidth="1"/>
    <col min="1290" max="1290" width="21.5703125" style="6" customWidth="1"/>
    <col min="1291" max="1291" width="7.28515625" style="6" customWidth="1"/>
    <col min="1292" max="1293" width="3.42578125" style="6" customWidth="1"/>
    <col min="1294" max="1536" width="11.42578125" style="6"/>
    <col min="1537" max="1537" width="2.7109375" style="6" customWidth="1"/>
    <col min="1538" max="1540" width="14.5703125" style="6" customWidth="1"/>
    <col min="1541" max="1541" width="13.28515625" style="6" customWidth="1"/>
    <col min="1542" max="1542" width="33.85546875" style="6" customWidth="1"/>
    <col min="1543" max="1543" width="25.85546875" style="6" customWidth="1"/>
    <col min="1544" max="1545" width="17.7109375" style="6" customWidth="1"/>
    <col min="1546" max="1546" width="21.5703125" style="6" customWidth="1"/>
    <col min="1547" max="1547" width="7.28515625" style="6" customWidth="1"/>
    <col min="1548" max="1549" width="3.42578125" style="6" customWidth="1"/>
    <col min="1550" max="1792" width="11.42578125" style="6"/>
    <col min="1793" max="1793" width="2.7109375" style="6" customWidth="1"/>
    <col min="1794" max="1796" width="14.5703125" style="6" customWidth="1"/>
    <col min="1797" max="1797" width="13.28515625" style="6" customWidth="1"/>
    <col min="1798" max="1798" width="33.85546875" style="6" customWidth="1"/>
    <col min="1799" max="1799" width="25.85546875" style="6" customWidth="1"/>
    <col min="1800" max="1801" width="17.7109375" style="6" customWidth="1"/>
    <col min="1802" max="1802" width="21.5703125" style="6" customWidth="1"/>
    <col min="1803" max="1803" width="7.28515625" style="6" customWidth="1"/>
    <col min="1804" max="1805" width="3.42578125" style="6" customWidth="1"/>
    <col min="1806" max="2048" width="11.42578125" style="6"/>
    <col min="2049" max="2049" width="2.7109375" style="6" customWidth="1"/>
    <col min="2050" max="2052" width="14.5703125" style="6" customWidth="1"/>
    <col min="2053" max="2053" width="13.28515625" style="6" customWidth="1"/>
    <col min="2054" max="2054" width="33.85546875" style="6" customWidth="1"/>
    <col min="2055" max="2055" width="25.85546875" style="6" customWidth="1"/>
    <col min="2056" max="2057" width="17.7109375" style="6" customWidth="1"/>
    <col min="2058" max="2058" width="21.5703125" style="6" customWidth="1"/>
    <col min="2059" max="2059" width="7.28515625" style="6" customWidth="1"/>
    <col min="2060" max="2061" width="3.42578125" style="6" customWidth="1"/>
    <col min="2062" max="2304" width="11.42578125" style="6"/>
    <col min="2305" max="2305" width="2.7109375" style="6" customWidth="1"/>
    <col min="2306" max="2308" width="14.5703125" style="6" customWidth="1"/>
    <col min="2309" max="2309" width="13.28515625" style="6" customWidth="1"/>
    <col min="2310" max="2310" width="33.85546875" style="6" customWidth="1"/>
    <col min="2311" max="2311" width="25.85546875" style="6" customWidth="1"/>
    <col min="2312" max="2313" width="17.7109375" style="6" customWidth="1"/>
    <col min="2314" max="2314" width="21.5703125" style="6" customWidth="1"/>
    <col min="2315" max="2315" width="7.28515625" style="6" customWidth="1"/>
    <col min="2316" max="2317" width="3.42578125" style="6" customWidth="1"/>
    <col min="2318" max="2560" width="11.42578125" style="6"/>
    <col min="2561" max="2561" width="2.7109375" style="6" customWidth="1"/>
    <col min="2562" max="2564" width="14.5703125" style="6" customWidth="1"/>
    <col min="2565" max="2565" width="13.28515625" style="6" customWidth="1"/>
    <col min="2566" max="2566" width="33.85546875" style="6" customWidth="1"/>
    <col min="2567" max="2567" width="25.85546875" style="6" customWidth="1"/>
    <col min="2568" max="2569" width="17.7109375" style="6" customWidth="1"/>
    <col min="2570" max="2570" width="21.5703125" style="6" customWidth="1"/>
    <col min="2571" max="2571" width="7.28515625" style="6" customWidth="1"/>
    <col min="2572" max="2573" width="3.42578125" style="6" customWidth="1"/>
    <col min="2574" max="2816" width="11.42578125" style="6"/>
    <col min="2817" max="2817" width="2.7109375" style="6" customWidth="1"/>
    <col min="2818" max="2820" width="14.5703125" style="6" customWidth="1"/>
    <col min="2821" max="2821" width="13.28515625" style="6" customWidth="1"/>
    <col min="2822" max="2822" width="33.85546875" style="6" customWidth="1"/>
    <col min="2823" max="2823" width="25.85546875" style="6" customWidth="1"/>
    <col min="2824" max="2825" width="17.7109375" style="6" customWidth="1"/>
    <col min="2826" max="2826" width="21.5703125" style="6" customWidth="1"/>
    <col min="2827" max="2827" width="7.28515625" style="6" customWidth="1"/>
    <col min="2828" max="2829" width="3.42578125" style="6" customWidth="1"/>
    <col min="2830" max="3072" width="11.42578125" style="6"/>
    <col min="3073" max="3073" width="2.7109375" style="6" customWidth="1"/>
    <col min="3074" max="3076" width="14.5703125" style="6" customWidth="1"/>
    <col min="3077" max="3077" width="13.28515625" style="6" customWidth="1"/>
    <col min="3078" max="3078" width="33.85546875" style="6" customWidth="1"/>
    <col min="3079" max="3079" width="25.85546875" style="6" customWidth="1"/>
    <col min="3080" max="3081" width="17.7109375" style="6" customWidth="1"/>
    <col min="3082" max="3082" width="21.5703125" style="6" customWidth="1"/>
    <col min="3083" max="3083" width="7.28515625" style="6" customWidth="1"/>
    <col min="3084" max="3085" width="3.42578125" style="6" customWidth="1"/>
    <col min="3086" max="3328" width="11.42578125" style="6"/>
    <col min="3329" max="3329" width="2.7109375" style="6" customWidth="1"/>
    <col min="3330" max="3332" width="14.5703125" style="6" customWidth="1"/>
    <col min="3333" max="3333" width="13.28515625" style="6" customWidth="1"/>
    <col min="3334" max="3334" width="33.85546875" style="6" customWidth="1"/>
    <col min="3335" max="3335" width="25.85546875" style="6" customWidth="1"/>
    <col min="3336" max="3337" width="17.7109375" style="6" customWidth="1"/>
    <col min="3338" max="3338" width="21.5703125" style="6" customWidth="1"/>
    <col min="3339" max="3339" width="7.28515625" style="6" customWidth="1"/>
    <col min="3340" max="3341" width="3.42578125" style="6" customWidth="1"/>
    <col min="3342" max="3584" width="11.42578125" style="6"/>
    <col min="3585" max="3585" width="2.7109375" style="6" customWidth="1"/>
    <col min="3586" max="3588" width="14.5703125" style="6" customWidth="1"/>
    <col min="3589" max="3589" width="13.28515625" style="6" customWidth="1"/>
    <col min="3590" max="3590" width="33.85546875" style="6" customWidth="1"/>
    <col min="3591" max="3591" width="25.85546875" style="6" customWidth="1"/>
    <col min="3592" max="3593" width="17.7109375" style="6" customWidth="1"/>
    <col min="3594" max="3594" width="21.5703125" style="6" customWidth="1"/>
    <col min="3595" max="3595" width="7.28515625" style="6" customWidth="1"/>
    <col min="3596" max="3597" width="3.42578125" style="6" customWidth="1"/>
    <col min="3598" max="3840" width="11.42578125" style="6"/>
    <col min="3841" max="3841" width="2.7109375" style="6" customWidth="1"/>
    <col min="3842" max="3844" width="14.5703125" style="6" customWidth="1"/>
    <col min="3845" max="3845" width="13.28515625" style="6" customWidth="1"/>
    <col min="3846" max="3846" width="33.85546875" style="6" customWidth="1"/>
    <col min="3847" max="3847" width="25.85546875" style="6" customWidth="1"/>
    <col min="3848" max="3849" width="17.7109375" style="6" customWidth="1"/>
    <col min="3850" max="3850" width="21.5703125" style="6" customWidth="1"/>
    <col min="3851" max="3851" width="7.28515625" style="6" customWidth="1"/>
    <col min="3852" max="3853" width="3.42578125" style="6" customWidth="1"/>
    <col min="3854" max="4096" width="11.42578125" style="6"/>
    <col min="4097" max="4097" width="2.7109375" style="6" customWidth="1"/>
    <col min="4098" max="4100" width="14.5703125" style="6" customWidth="1"/>
    <col min="4101" max="4101" width="13.28515625" style="6" customWidth="1"/>
    <col min="4102" max="4102" width="33.85546875" style="6" customWidth="1"/>
    <col min="4103" max="4103" width="25.85546875" style="6" customWidth="1"/>
    <col min="4104" max="4105" width="17.7109375" style="6" customWidth="1"/>
    <col min="4106" max="4106" width="21.5703125" style="6" customWidth="1"/>
    <col min="4107" max="4107" width="7.28515625" style="6" customWidth="1"/>
    <col min="4108" max="4109" width="3.42578125" style="6" customWidth="1"/>
    <col min="4110" max="4352" width="11.42578125" style="6"/>
    <col min="4353" max="4353" width="2.7109375" style="6" customWidth="1"/>
    <col min="4354" max="4356" width="14.5703125" style="6" customWidth="1"/>
    <col min="4357" max="4357" width="13.28515625" style="6" customWidth="1"/>
    <col min="4358" max="4358" width="33.85546875" style="6" customWidth="1"/>
    <col min="4359" max="4359" width="25.85546875" style="6" customWidth="1"/>
    <col min="4360" max="4361" width="17.7109375" style="6" customWidth="1"/>
    <col min="4362" max="4362" width="21.5703125" style="6" customWidth="1"/>
    <col min="4363" max="4363" width="7.28515625" style="6" customWidth="1"/>
    <col min="4364" max="4365" width="3.42578125" style="6" customWidth="1"/>
    <col min="4366" max="4608" width="11.42578125" style="6"/>
    <col min="4609" max="4609" width="2.7109375" style="6" customWidth="1"/>
    <col min="4610" max="4612" width="14.5703125" style="6" customWidth="1"/>
    <col min="4613" max="4613" width="13.28515625" style="6" customWidth="1"/>
    <col min="4614" max="4614" width="33.85546875" style="6" customWidth="1"/>
    <col min="4615" max="4615" width="25.85546875" style="6" customWidth="1"/>
    <col min="4616" max="4617" width="17.7109375" style="6" customWidth="1"/>
    <col min="4618" max="4618" width="21.5703125" style="6" customWidth="1"/>
    <col min="4619" max="4619" width="7.28515625" style="6" customWidth="1"/>
    <col min="4620" max="4621" width="3.42578125" style="6" customWidth="1"/>
    <col min="4622" max="4864" width="11.42578125" style="6"/>
    <col min="4865" max="4865" width="2.7109375" style="6" customWidth="1"/>
    <col min="4866" max="4868" width="14.5703125" style="6" customWidth="1"/>
    <col min="4869" max="4869" width="13.28515625" style="6" customWidth="1"/>
    <col min="4870" max="4870" width="33.85546875" style="6" customWidth="1"/>
    <col min="4871" max="4871" width="25.85546875" style="6" customWidth="1"/>
    <col min="4872" max="4873" width="17.7109375" style="6" customWidth="1"/>
    <col min="4874" max="4874" width="21.5703125" style="6" customWidth="1"/>
    <col min="4875" max="4875" width="7.28515625" style="6" customWidth="1"/>
    <col min="4876" max="4877" width="3.42578125" style="6" customWidth="1"/>
    <col min="4878" max="5120" width="11.42578125" style="6"/>
    <col min="5121" max="5121" width="2.7109375" style="6" customWidth="1"/>
    <col min="5122" max="5124" width="14.5703125" style="6" customWidth="1"/>
    <col min="5125" max="5125" width="13.28515625" style="6" customWidth="1"/>
    <col min="5126" max="5126" width="33.85546875" style="6" customWidth="1"/>
    <col min="5127" max="5127" width="25.85546875" style="6" customWidth="1"/>
    <col min="5128" max="5129" width="17.7109375" style="6" customWidth="1"/>
    <col min="5130" max="5130" width="21.5703125" style="6" customWidth="1"/>
    <col min="5131" max="5131" width="7.28515625" style="6" customWidth="1"/>
    <col min="5132" max="5133" width="3.42578125" style="6" customWidth="1"/>
    <col min="5134" max="5376" width="11.42578125" style="6"/>
    <col min="5377" max="5377" width="2.7109375" style="6" customWidth="1"/>
    <col min="5378" max="5380" width="14.5703125" style="6" customWidth="1"/>
    <col min="5381" max="5381" width="13.28515625" style="6" customWidth="1"/>
    <col min="5382" max="5382" width="33.85546875" style="6" customWidth="1"/>
    <col min="5383" max="5383" width="25.85546875" style="6" customWidth="1"/>
    <col min="5384" max="5385" width="17.7109375" style="6" customWidth="1"/>
    <col min="5386" max="5386" width="21.5703125" style="6" customWidth="1"/>
    <col min="5387" max="5387" width="7.28515625" style="6" customWidth="1"/>
    <col min="5388" max="5389" width="3.42578125" style="6" customWidth="1"/>
    <col min="5390" max="5632" width="11.42578125" style="6"/>
    <col min="5633" max="5633" width="2.7109375" style="6" customWidth="1"/>
    <col min="5634" max="5636" width="14.5703125" style="6" customWidth="1"/>
    <col min="5637" max="5637" width="13.28515625" style="6" customWidth="1"/>
    <col min="5638" max="5638" width="33.85546875" style="6" customWidth="1"/>
    <col min="5639" max="5639" width="25.85546875" style="6" customWidth="1"/>
    <col min="5640" max="5641" width="17.7109375" style="6" customWidth="1"/>
    <col min="5642" max="5642" width="21.5703125" style="6" customWidth="1"/>
    <col min="5643" max="5643" width="7.28515625" style="6" customWidth="1"/>
    <col min="5644" max="5645" width="3.42578125" style="6" customWidth="1"/>
    <col min="5646" max="5888" width="11.42578125" style="6"/>
    <col min="5889" max="5889" width="2.7109375" style="6" customWidth="1"/>
    <col min="5890" max="5892" width="14.5703125" style="6" customWidth="1"/>
    <col min="5893" max="5893" width="13.28515625" style="6" customWidth="1"/>
    <col min="5894" max="5894" width="33.85546875" style="6" customWidth="1"/>
    <col min="5895" max="5895" width="25.85546875" style="6" customWidth="1"/>
    <col min="5896" max="5897" width="17.7109375" style="6" customWidth="1"/>
    <col min="5898" max="5898" width="21.5703125" style="6" customWidth="1"/>
    <col min="5899" max="5899" width="7.28515625" style="6" customWidth="1"/>
    <col min="5900" max="5901" width="3.42578125" style="6" customWidth="1"/>
    <col min="5902" max="6144" width="11.42578125" style="6"/>
    <col min="6145" max="6145" width="2.7109375" style="6" customWidth="1"/>
    <col min="6146" max="6148" width="14.5703125" style="6" customWidth="1"/>
    <col min="6149" max="6149" width="13.28515625" style="6" customWidth="1"/>
    <col min="6150" max="6150" width="33.85546875" style="6" customWidth="1"/>
    <col min="6151" max="6151" width="25.85546875" style="6" customWidth="1"/>
    <col min="6152" max="6153" width="17.7109375" style="6" customWidth="1"/>
    <col min="6154" max="6154" width="21.5703125" style="6" customWidth="1"/>
    <col min="6155" max="6155" width="7.28515625" style="6" customWidth="1"/>
    <col min="6156" max="6157" width="3.42578125" style="6" customWidth="1"/>
    <col min="6158" max="6400" width="11.42578125" style="6"/>
    <col min="6401" max="6401" width="2.7109375" style="6" customWidth="1"/>
    <col min="6402" max="6404" width="14.5703125" style="6" customWidth="1"/>
    <col min="6405" max="6405" width="13.28515625" style="6" customWidth="1"/>
    <col min="6406" max="6406" width="33.85546875" style="6" customWidth="1"/>
    <col min="6407" max="6407" width="25.85546875" style="6" customWidth="1"/>
    <col min="6408" max="6409" width="17.7109375" style="6" customWidth="1"/>
    <col min="6410" max="6410" width="21.5703125" style="6" customWidth="1"/>
    <col min="6411" max="6411" width="7.28515625" style="6" customWidth="1"/>
    <col min="6412" max="6413" width="3.42578125" style="6" customWidth="1"/>
    <col min="6414" max="6656" width="11.42578125" style="6"/>
    <col min="6657" max="6657" width="2.7109375" style="6" customWidth="1"/>
    <col min="6658" max="6660" width="14.5703125" style="6" customWidth="1"/>
    <col min="6661" max="6661" width="13.28515625" style="6" customWidth="1"/>
    <col min="6662" max="6662" width="33.85546875" style="6" customWidth="1"/>
    <col min="6663" max="6663" width="25.85546875" style="6" customWidth="1"/>
    <col min="6664" max="6665" width="17.7109375" style="6" customWidth="1"/>
    <col min="6666" max="6666" width="21.5703125" style="6" customWidth="1"/>
    <col min="6667" max="6667" width="7.28515625" style="6" customWidth="1"/>
    <col min="6668" max="6669" width="3.42578125" style="6" customWidth="1"/>
    <col min="6670" max="6912" width="11.42578125" style="6"/>
    <col min="6913" max="6913" width="2.7109375" style="6" customWidth="1"/>
    <col min="6914" max="6916" width="14.5703125" style="6" customWidth="1"/>
    <col min="6917" max="6917" width="13.28515625" style="6" customWidth="1"/>
    <col min="6918" max="6918" width="33.85546875" style="6" customWidth="1"/>
    <col min="6919" max="6919" width="25.85546875" style="6" customWidth="1"/>
    <col min="6920" max="6921" width="17.7109375" style="6" customWidth="1"/>
    <col min="6922" max="6922" width="21.5703125" style="6" customWidth="1"/>
    <col min="6923" max="6923" width="7.28515625" style="6" customWidth="1"/>
    <col min="6924" max="6925" width="3.42578125" style="6" customWidth="1"/>
    <col min="6926" max="7168" width="11.42578125" style="6"/>
    <col min="7169" max="7169" width="2.7109375" style="6" customWidth="1"/>
    <col min="7170" max="7172" width="14.5703125" style="6" customWidth="1"/>
    <col min="7173" max="7173" width="13.28515625" style="6" customWidth="1"/>
    <col min="7174" max="7174" width="33.85546875" style="6" customWidth="1"/>
    <col min="7175" max="7175" width="25.85546875" style="6" customWidth="1"/>
    <col min="7176" max="7177" width="17.7109375" style="6" customWidth="1"/>
    <col min="7178" max="7178" width="21.5703125" style="6" customWidth="1"/>
    <col min="7179" max="7179" width="7.28515625" style="6" customWidth="1"/>
    <col min="7180" max="7181" width="3.42578125" style="6" customWidth="1"/>
    <col min="7182" max="7424" width="11.42578125" style="6"/>
    <col min="7425" max="7425" width="2.7109375" style="6" customWidth="1"/>
    <col min="7426" max="7428" width="14.5703125" style="6" customWidth="1"/>
    <col min="7429" max="7429" width="13.28515625" style="6" customWidth="1"/>
    <col min="7430" max="7430" width="33.85546875" style="6" customWidth="1"/>
    <col min="7431" max="7431" width="25.85546875" style="6" customWidth="1"/>
    <col min="7432" max="7433" width="17.7109375" style="6" customWidth="1"/>
    <col min="7434" max="7434" width="21.5703125" style="6" customWidth="1"/>
    <col min="7435" max="7435" width="7.28515625" style="6" customWidth="1"/>
    <col min="7436" max="7437" width="3.42578125" style="6" customWidth="1"/>
    <col min="7438" max="7680" width="11.42578125" style="6"/>
    <col min="7681" max="7681" width="2.7109375" style="6" customWidth="1"/>
    <col min="7682" max="7684" width="14.5703125" style="6" customWidth="1"/>
    <col min="7685" max="7685" width="13.28515625" style="6" customWidth="1"/>
    <col min="7686" max="7686" width="33.85546875" style="6" customWidth="1"/>
    <col min="7687" max="7687" width="25.85546875" style="6" customWidth="1"/>
    <col min="7688" max="7689" width="17.7109375" style="6" customWidth="1"/>
    <col min="7690" max="7690" width="21.5703125" style="6" customWidth="1"/>
    <col min="7691" max="7691" width="7.28515625" style="6" customWidth="1"/>
    <col min="7692" max="7693" width="3.42578125" style="6" customWidth="1"/>
    <col min="7694" max="7936" width="11.42578125" style="6"/>
    <col min="7937" max="7937" width="2.7109375" style="6" customWidth="1"/>
    <col min="7938" max="7940" width="14.5703125" style="6" customWidth="1"/>
    <col min="7941" max="7941" width="13.28515625" style="6" customWidth="1"/>
    <col min="7942" max="7942" width="33.85546875" style="6" customWidth="1"/>
    <col min="7943" max="7943" width="25.85546875" style="6" customWidth="1"/>
    <col min="7944" max="7945" width="17.7109375" style="6" customWidth="1"/>
    <col min="7946" max="7946" width="21.5703125" style="6" customWidth="1"/>
    <col min="7947" max="7947" width="7.28515625" style="6" customWidth="1"/>
    <col min="7948" max="7949" width="3.42578125" style="6" customWidth="1"/>
    <col min="7950" max="8192" width="11.42578125" style="6"/>
    <col min="8193" max="8193" width="2.7109375" style="6" customWidth="1"/>
    <col min="8194" max="8196" width="14.5703125" style="6" customWidth="1"/>
    <col min="8197" max="8197" width="13.28515625" style="6" customWidth="1"/>
    <col min="8198" max="8198" width="33.85546875" style="6" customWidth="1"/>
    <col min="8199" max="8199" width="25.85546875" style="6" customWidth="1"/>
    <col min="8200" max="8201" width="17.7109375" style="6" customWidth="1"/>
    <col min="8202" max="8202" width="21.5703125" style="6" customWidth="1"/>
    <col min="8203" max="8203" width="7.28515625" style="6" customWidth="1"/>
    <col min="8204" max="8205" width="3.42578125" style="6" customWidth="1"/>
    <col min="8206" max="8448" width="11.42578125" style="6"/>
    <col min="8449" max="8449" width="2.7109375" style="6" customWidth="1"/>
    <col min="8450" max="8452" width="14.5703125" style="6" customWidth="1"/>
    <col min="8453" max="8453" width="13.28515625" style="6" customWidth="1"/>
    <col min="8454" max="8454" width="33.85546875" style="6" customWidth="1"/>
    <col min="8455" max="8455" width="25.85546875" style="6" customWidth="1"/>
    <col min="8456" max="8457" width="17.7109375" style="6" customWidth="1"/>
    <col min="8458" max="8458" width="21.5703125" style="6" customWidth="1"/>
    <col min="8459" max="8459" width="7.28515625" style="6" customWidth="1"/>
    <col min="8460" max="8461" width="3.42578125" style="6" customWidth="1"/>
    <col min="8462" max="8704" width="11.42578125" style="6"/>
    <col min="8705" max="8705" width="2.7109375" style="6" customWidth="1"/>
    <col min="8706" max="8708" width="14.5703125" style="6" customWidth="1"/>
    <col min="8709" max="8709" width="13.28515625" style="6" customWidth="1"/>
    <col min="8710" max="8710" width="33.85546875" style="6" customWidth="1"/>
    <col min="8711" max="8711" width="25.85546875" style="6" customWidth="1"/>
    <col min="8712" max="8713" width="17.7109375" style="6" customWidth="1"/>
    <col min="8714" max="8714" width="21.5703125" style="6" customWidth="1"/>
    <col min="8715" max="8715" width="7.28515625" style="6" customWidth="1"/>
    <col min="8716" max="8717" width="3.42578125" style="6" customWidth="1"/>
    <col min="8718" max="8960" width="11.42578125" style="6"/>
    <col min="8961" max="8961" width="2.7109375" style="6" customWidth="1"/>
    <col min="8962" max="8964" width="14.5703125" style="6" customWidth="1"/>
    <col min="8965" max="8965" width="13.28515625" style="6" customWidth="1"/>
    <col min="8966" max="8966" width="33.85546875" style="6" customWidth="1"/>
    <col min="8967" max="8967" width="25.85546875" style="6" customWidth="1"/>
    <col min="8968" max="8969" width="17.7109375" style="6" customWidth="1"/>
    <col min="8970" max="8970" width="21.5703125" style="6" customWidth="1"/>
    <col min="8971" max="8971" width="7.28515625" style="6" customWidth="1"/>
    <col min="8972" max="8973" width="3.42578125" style="6" customWidth="1"/>
    <col min="8974" max="9216" width="11.42578125" style="6"/>
    <col min="9217" max="9217" width="2.7109375" style="6" customWidth="1"/>
    <col min="9218" max="9220" width="14.5703125" style="6" customWidth="1"/>
    <col min="9221" max="9221" width="13.28515625" style="6" customWidth="1"/>
    <col min="9222" max="9222" width="33.85546875" style="6" customWidth="1"/>
    <col min="9223" max="9223" width="25.85546875" style="6" customWidth="1"/>
    <col min="9224" max="9225" width="17.7109375" style="6" customWidth="1"/>
    <col min="9226" max="9226" width="21.5703125" style="6" customWidth="1"/>
    <col min="9227" max="9227" width="7.28515625" style="6" customWidth="1"/>
    <col min="9228" max="9229" width="3.42578125" style="6" customWidth="1"/>
    <col min="9230" max="9472" width="11.42578125" style="6"/>
    <col min="9473" max="9473" width="2.7109375" style="6" customWidth="1"/>
    <col min="9474" max="9476" width="14.5703125" style="6" customWidth="1"/>
    <col min="9477" max="9477" width="13.28515625" style="6" customWidth="1"/>
    <col min="9478" max="9478" width="33.85546875" style="6" customWidth="1"/>
    <col min="9479" max="9479" width="25.85546875" style="6" customWidth="1"/>
    <col min="9480" max="9481" width="17.7109375" style="6" customWidth="1"/>
    <col min="9482" max="9482" width="21.5703125" style="6" customWidth="1"/>
    <col min="9483" max="9483" width="7.28515625" style="6" customWidth="1"/>
    <col min="9484" max="9485" width="3.42578125" style="6" customWidth="1"/>
    <col min="9486" max="9728" width="11.42578125" style="6"/>
    <col min="9729" max="9729" width="2.7109375" style="6" customWidth="1"/>
    <col min="9730" max="9732" width="14.5703125" style="6" customWidth="1"/>
    <col min="9733" max="9733" width="13.28515625" style="6" customWidth="1"/>
    <col min="9734" max="9734" width="33.85546875" style="6" customWidth="1"/>
    <col min="9735" max="9735" width="25.85546875" style="6" customWidth="1"/>
    <col min="9736" max="9737" width="17.7109375" style="6" customWidth="1"/>
    <col min="9738" max="9738" width="21.5703125" style="6" customWidth="1"/>
    <col min="9739" max="9739" width="7.28515625" style="6" customWidth="1"/>
    <col min="9740" max="9741" width="3.42578125" style="6" customWidth="1"/>
    <col min="9742" max="9984" width="11.42578125" style="6"/>
    <col min="9985" max="9985" width="2.7109375" style="6" customWidth="1"/>
    <col min="9986" max="9988" width="14.5703125" style="6" customWidth="1"/>
    <col min="9989" max="9989" width="13.28515625" style="6" customWidth="1"/>
    <col min="9990" max="9990" width="33.85546875" style="6" customWidth="1"/>
    <col min="9991" max="9991" width="25.85546875" style="6" customWidth="1"/>
    <col min="9992" max="9993" width="17.7109375" style="6" customWidth="1"/>
    <col min="9994" max="9994" width="21.5703125" style="6" customWidth="1"/>
    <col min="9995" max="9995" width="7.28515625" style="6" customWidth="1"/>
    <col min="9996" max="9997" width="3.42578125" style="6" customWidth="1"/>
    <col min="9998" max="10240" width="11.42578125" style="6"/>
    <col min="10241" max="10241" width="2.7109375" style="6" customWidth="1"/>
    <col min="10242" max="10244" width="14.5703125" style="6" customWidth="1"/>
    <col min="10245" max="10245" width="13.28515625" style="6" customWidth="1"/>
    <col min="10246" max="10246" width="33.85546875" style="6" customWidth="1"/>
    <col min="10247" max="10247" width="25.85546875" style="6" customWidth="1"/>
    <col min="10248" max="10249" width="17.7109375" style="6" customWidth="1"/>
    <col min="10250" max="10250" width="21.5703125" style="6" customWidth="1"/>
    <col min="10251" max="10251" width="7.28515625" style="6" customWidth="1"/>
    <col min="10252" max="10253" width="3.42578125" style="6" customWidth="1"/>
    <col min="10254" max="10496" width="11.42578125" style="6"/>
    <col min="10497" max="10497" width="2.7109375" style="6" customWidth="1"/>
    <col min="10498" max="10500" width="14.5703125" style="6" customWidth="1"/>
    <col min="10501" max="10501" width="13.28515625" style="6" customWidth="1"/>
    <col min="10502" max="10502" width="33.85546875" style="6" customWidth="1"/>
    <col min="10503" max="10503" width="25.85546875" style="6" customWidth="1"/>
    <col min="10504" max="10505" width="17.7109375" style="6" customWidth="1"/>
    <col min="10506" max="10506" width="21.5703125" style="6" customWidth="1"/>
    <col min="10507" max="10507" width="7.28515625" style="6" customWidth="1"/>
    <col min="10508" max="10509" width="3.42578125" style="6" customWidth="1"/>
    <col min="10510" max="10752" width="11.42578125" style="6"/>
    <col min="10753" max="10753" width="2.7109375" style="6" customWidth="1"/>
    <col min="10754" max="10756" width="14.5703125" style="6" customWidth="1"/>
    <col min="10757" max="10757" width="13.28515625" style="6" customWidth="1"/>
    <col min="10758" max="10758" width="33.85546875" style="6" customWidth="1"/>
    <col min="10759" max="10759" width="25.85546875" style="6" customWidth="1"/>
    <col min="10760" max="10761" width="17.7109375" style="6" customWidth="1"/>
    <col min="10762" max="10762" width="21.5703125" style="6" customWidth="1"/>
    <col min="10763" max="10763" width="7.28515625" style="6" customWidth="1"/>
    <col min="10764" max="10765" width="3.42578125" style="6" customWidth="1"/>
    <col min="10766" max="11008" width="11.42578125" style="6"/>
    <col min="11009" max="11009" width="2.7109375" style="6" customWidth="1"/>
    <col min="11010" max="11012" width="14.5703125" style="6" customWidth="1"/>
    <col min="11013" max="11013" width="13.28515625" style="6" customWidth="1"/>
    <col min="11014" max="11014" width="33.85546875" style="6" customWidth="1"/>
    <col min="11015" max="11015" width="25.85546875" style="6" customWidth="1"/>
    <col min="11016" max="11017" width="17.7109375" style="6" customWidth="1"/>
    <col min="11018" max="11018" width="21.5703125" style="6" customWidth="1"/>
    <col min="11019" max="11019" width="7.28515625" style="6" customWidth="1"/>
    <col min="11020" max="11021" width="3.42578125" style="6" customWidth="1"/>
    <col min="11022" max="11264" width="11.42578125" style="6"/>
    <col min="11265" max="11265" width="2.7109375" style="6" customWidth="1"/>
    <col min="11266" max="11268" width="14.5703125" style="6" customWidth="1"/>
    <col min="11269" max="11269" width="13.28515625" style="6" customWidth="1"/>
    <col min="11270" max="11270" width="33.85546875" style="6" customWidth="1"/>
    <col min="11271" max="11271" width="25.85546875" style="6" customWidth="1"/>
    <col min="11272" max="11273" width="17.7109375" style="6" customWidth="1"/>
    <col min="11274" max="11274" width="21.5703125" style="6" customWidth="1"/>
    <col min="11275" max="11275" width="7.28515625" style="6" customWidth="1"/>
    <col min="11276" max="11277" width="3.42578125" style="6" customWidth="1"/>
    <col min="11278" max="11520" width="11.42578125" style="6"/>
    <col min="11521" max="11521" width="2.7109375" style="6" customWidth="1"/>
    <col min="11522" max="11524" width="14.5703125" style="6" customWidth="1"/>
    <col min="11525" max="11525" width="13.28515625" style="6" customWidth="1"/>
    <col min="11526" max="11526" width="33.85546875" style="6" customWidth="1"/>
    <col min="11527" max="11527" width="25.85546875" style="6" customWidth="1"/>
    <col min="11528" max="11529" width="17.7109375" style="6" customWidth="1"/>
    <col min="11530" max="11530" width="21.5703125" style="6" customWidth="1"/>
    <col min="11531" max="11531" width="7.28515625" style="6" customWidth="1"/>
    <col min="11532" max="11533" width="3.42578125" style="6" customWidth="1"/>
    <col min="11534" max="11776" width="11.42578125" style="6"/>
    <col min="11777" max="11777" width="2.7109375" style="6" customWidth="1"/>
    <col min="11778" max="11780" width="14.5703125" style="6" customWidth="1"/>
    <col min="11781" max="11781" width="13.28515625" style="6" customWidth="1"/>
    <col min="11782" max="11782" width="33.85546875" style="6" customWidth="1"/>
    <col min="11783" max="11783" width="25.85546875" style="6" customWidth="1"/>
    <col min="11784" max="11785" width="17.7109375" style="6" customWidth="1"/>
    <col min="11786" max="11786" width="21.5703125" style="6" customWidth="1"/>
    <col min="11787" max="11787" width="7.28515625" style="6" customWidth="1"/>
    <col min="11788" max="11789" width="3.42578125" style="6" customWidth="1"/>
    <col min="11790" max="12032" width="11.42578125" style="6"/>
    <col min="12033" max="12033" width="2.7109375" style="6" customWidth="1"/>
    <col min="12034" max="12036" width="14.5703125" style="6" customWidth="1"/>
    <col min="12037" max="12037" width="13.28515625" style="6" customWidth="1"/>
    <col min="12038" max="12038" width="33.85546875" style="6" customWidth="1"/>
    <col min="12039" max="12039" width="25.85546875" style="6" customWidth="1"/>
    <col min="12040" max="12041" width="17.7109375" style="6" customWidth="1"/>
    <col min="12042" max="12042" width="21.5703125" style="6" customWidth="1"/>
    <col min="12043" max="12043" width="7.28515625" style="6" customWidth="1"/>
    <col min="12044" max="12045" width="3.42578125" style="6" customWidth="1"/>
    <col min="12046" max="12288" width="11.42578125" style="6"/>
    <col min="12289" max="12289" width="2.7109375" style="6" customWidth="1"/>
    <col min="12290" max="12292" width="14.5703125" style="6" customWidth="1"/>
    <col min="12293" max="12293" width="13.28515625" style="6" customWidth="1"/>
    <col min="12294" max="12294" width="33.85546875" style="6" customWidth="1"/>
    <col min="12295" max="12295" width="25.85546875" style="6" customWidth="1"/>
    <col min="12296" max="12297" width="17.7109375" style="6" customWidth="1"/>
    <col min="12298" max="12298" width="21.5703125" style="6" customWidth="1"/>
    <col min="12299" max="12299" width="7.28515625" style="6" customWidth="1"/>
    <col min="12300" max="12301" width="3.42578125" style="6" customWidth="1"/>
    <col min="12302" max="12544" width="11.42578125" style="6"/>
    <col min="12545" max="12545" width="2.7109375" style="6" customWidth="1"/>
    <col min="12546" max="12548" width="14.5703125" style="6" customWidth="1"/>
    <col min="12549" max="12549" width="13.28515625" style="6" customWidth="1"/>
    <col min="12550" max="12550" width="33.85546875" style="6" customWidth="1"/>
    <col min="12551" max="12551" width="25.85546875" style="6" customWidth="1"/>
    <col min="12552" max="12553" width="17.7109375" style="6" customWidth="1"/>
    <col min="12554" max="12554" width="21.5703125" style="6" customWidth="1"/>
    <col min="12555" max="12555" width="7.28515625" style="6" customWidth="1"/>
    <col min="12556" max="12557" width="3.42578125" style="6" customWidth="1"/>
    <col min="12558" max="12800" width="11.42578125" style="6"/>
    <col min="12801" max="12801" width="2.7109375" style="6" customWidth="1"/>
    <col min="12802" max="12804" width="14.5703125" style="6" customWidth="1"/>
    <col min="12805" max="12805" width="13.28515625" style="6" customWidth="1"/>
    <col min="12806" max="12806" width="33.85546875" style="6" customWidth="1"/>
    <col min="12807" max="12807" width="25.85546875" style="6" customWidth="1"/>
    <col min="12808" max="12809" width="17.7109375" style="6" customWidth="1"/>
    <col min="12810" max="12810" width="21.5703125" style="6" customWidth="1"/>
    <col min="12811" max="12811" width="7.28515625" style="6" customWidth="1"/>
    <col min="12812" max="12813" width="3.42578125" style="6" customWidth="1"/>
    <col min="12814" max="13056" width="11.42578125" style="6"/>
    <col min="13057" max="13057" width="2.7109375" style="6" customWidth="1"/>
    <col min="13058" max="13060" width="14.5703125" style="6" customWidth="1"/>
    <col min="13061" max="13061" width="13.28515625" style="6" customWidth="1"/>
    <col min="13062" max="13062" width="33.85546875" style="6" customWidth="1"/>
    <col min="13063" max="13063" width="25.85546875" style="6" customWidth="1"/>
    <col min="13064" max="13065" width="17.7109375" style="6" customWidth="1"/>
    <col min="13066" max="13066" width="21.5703125" style="6" customWidth="1"/>
    <col min="13067" max="13067" width="7.28515625" style="6" customWidth="1"/>
    <col min="13068" max="13069" width="3.42578125" style="6" customWidth="1"/>
    <col min="13070" max="13312" width="11.42578125" style="6"/>
    <col min="13313" max="13313" width="2.7109375" style="6" customWidth="1"/>
    <col min="13314" max="13316" width="14.5703125" style="6" customWidth="1"/>
    <col min="13317" max="13317" width="13.28515625" style="6" customWidth="1"/>
    <col min="13318" max="13318" width="33.85546875" style="6" customWidth="1"/>
    <col min="13319" max="13319" width="25.85546875" style="6" customWidth="1"/>
    <col min="13320" max="13321" width="17.7109375" style="6" customWidth="1"/>
    <col min="13322" max="13322" width="21.5703125" style="6" customWidth="1"/>
    <col min="13323" max="13323" width="7.28515625" style="6" customWidth="1"/>
    <col min="13324" max="13325" width="3.42578125" style="6" customWidth="1"/>
    <col min="13326" max="13568" width="11.42578125" style="6"/>
    <col min="13569" max="13569" width="2.7109375" style="6" customWidth="1"/>
    <col min="13570" max="13572" width="14.5703125" style="6" customWidth="1"/>
    <col min="13573" max="13573" width="13.28515625" style="6" customWidth="1"/>
    <col min="13574" max="13574" width="33.85546875" style="6" customWidth="1"/>
    <col min="13575" max="13575" width="25.85546875" style="6" customWidth="1"/>
    <col min="13576" max="13577" width="17.7109375" style="6" customWidth="1"/>
    <col min="13578" max="13578" width="21.5703125" style="6" customWidth="1"/>
    <col min="13579" max="13579" width="7.28515625" style="6" customWidth="1"/>
    <col min="13580" max="13581" width="3.42578125" style="6" customWidth="1"/>
    <col min="13582" max="13824" width="11.42578125" style="6"/>
    <col min="13825" max="13825" width="2.7109375" style="6" customWidth="1"/>
    <col min="13826" max="13828" width="14.5703125" style="6" customWidth="1"/>
    <col min="13829" max="13829" width="13.28515625" style="6" customWidth="1"/>
    <col min="13830" max="13830" width="33.85546875" style="6" customWidth="1"/>
    <col min="13831" max="13831" width="25.85546875" style="6" customWidth="1"/>
    <col min="13832" max="13833" width="17.7109375" style="6" customWidth="1"/>
    <col min="13834" max="13834" width="21.5703125" style="6" customWidth="1"/>
    <col min="13835" max="13835" width="7.28515625" style="6" customWidth="1"/>
    <col min="13836" max="13837" width="3.42578125" style="6" customWidth="1"/>
    <col min="13838" max="14080" width="11.42578125" style="6"/>
    <col min="14081" max="14081" width="2.7109375" style="6" customWidth="1"/>
    <col min="14082" max="14084" width="14.5703125" style="6" customWidth="1"/>
    <col min="14085" max="14085" width="13.28515625" style="6" customWidth="1"/>
    <col min="14086" max="14086" width="33.85546875" style="6" customWidth="1"/>
    <col min="14087" max="14087" width="25.85546875" style="6" customWidth="1"/>
    <col min="14088" max="14089" width="17.7109375" style="6" customWidth="1"/>
    <col min="14090" max="14090" width="21.5703125" style="6" customWidth="1"/>
    <col min="14091" max="14091" width="7.28515625" style="6" customWidth="1"/>
    <col min="14092" max="14093" width="3.42578125" style="6" customWidth="1"/>
    <col min="14094" max="14336" width="11.42578125" style="6"/>
    <col min="14337" max="14337" width="2.7109375" style="6" customWidth="1"/>
    <col min="14338" max="14340" width="14.5703125" style="6" customWidth="1"/>
    <col min="14341" max="14341" width="13.28515625" style="6" customWidth="1"/>
    <col min="14342" max="14342" width="33.85546875" style="6" customWidth="1"/>
    <col min="14343" max="14343" width="25.85546875" style="6" customWidth="1"/>
    <col min="14344" max="14345" width="17.7109375" style="6" customWidth="1"/>
    <col min="14346" max="14346" width="21.5703125" style="6" customWidth="1"/>
    <col min="14347" max="14347" width="7.28515625" style="6" customWidth="1"/>
    <col min="14348" max="14349" width="3.42578125" style="6" customWidth="1"/>
    <col min="14350" max="14592" width="11.42578125" style="6"/>
    <col min="14593" max="14593" width="2.7109375" style="6" customWidth="1"/>
    <col min="14594" max="14596" width="14.5703125" style="6" customWidth="1"/>
    <col min="14597" max="14597" width="13.28515625" style="6" customWidth="1"/>
    <col min="14598" max="14598" width="33.85546875" style="6" customWidth="1"/>
    <col min="14599" max="14599" width="25.85546875" style="6" customWidth="1"/>
    <col min="14600" max="14601" width="17.7109375" style="6" customWidth="1"/>
    <col min="14602" max="14602" width="21.5703125" style="6" customWidth="1"/>
    <col min="14603" max="14603" width="7.28515625" style="6" customWidth="1"/>
    <col min="14604" max="14605" width="3.42578125" style="6" customWidth="1"/>
    <col min="14606" max="14848" width="11.42578125" style="6"/>
    <col min="14849" max="14849" width="2.7109375" style="6" customWidth="1"/>
    <col min="14850" max="14852" width="14.5703125" style="6" customWidth="1"/>
    <col min="14853" max="14853" width="13.28515625" style="6" customWidth="1"/>
    <col min="14854" max="14854" width="33.85546875" style="6" customWidth="1"/>
    <col min="14855" max="14855" width="25.85546875" style="6" customWidth="1"/>
    <col min="14856" max="14857" width="17.7109375" style="6" customWidth="1"/>
    <col min="14858" max="14858" width="21.5703125" style="6" customWidth="1"/>
    <col min="14859" max="14859" width="7.28515625" style="6" customWidth="1"/>
    <col min="14860" max="14861" width="3.42578125" style="6" customWidth="1"/>
    <col min="14862" max="15104" width="11.42578125" style="6"/>
    <col min="15105" max="15105" width="2.7109375" style="6" customWidth="1"/>
    <col min="15106" max="15108" width="14.5703125" style="6" customWidth="1"/>
    <col min="15109" max="15109" width="13.28515625" style="6" customWidth="1"/>
    <col min="15110" max="15110" width="33.85546875" style="6" customWidth="1"/>
    <col min="15111" max="15111" width="25.85546875" style="6" customWidth="1"/>
    <col min="15112" max="15113" width="17.7109375" style="6" customWidth="1"/>
    <col min="15114" max="15114" width="21.5703125" style="6" customWidth="1"/>
    <col min="15115" max="15115" width="7.28515625" style="6" customWidth="1"/>
    <col min="15116" max="15117" width="3.42578125" style="6" customWidth="1"/>
    <col min="15118" max="15360" width="11.42578125" style="6"/>
    <col min="15361" max="15361" width="2.7109375" style="6" customWidth="1"/>
    <col min="15362" max="15364" width="14.5703125" style="6" customWidth="1"/>
    <col min="15365" max="15365" width="13.28515625" style="6" customWidth="1"/>
    <col min="15366" max="15366" width="33.85546875" style="6" customWidth="1"/>
    <col min="15367" max="15367" width="25.85546875" style="6" customWidth="1"/>
    <col min="15368" max="15369" width="17.7109375" style="6" customWidth="1"/>
    <col min="15370" max="15370" width="21.5703125" style="6" customWidth="1"/>
    <col min="15371" max="15371" width="7.28515625" style="6" customWidth="1"/>
    <col min="15372" max="15373" width="3.42578125" style="6" customWidth="1"/>
    <col min="15374" max="15616" width="11.42578125" style="6"/>
    <col min="15617" max="15617" width="2.7109375" style="6" customWidth="1"/>
    <col min="15618" max="15620" width="14.5703125" style="6" customWidth="1"/>
    <col min="15621" max="15621" width="13.28515625" style="6" customWidth="1"/>
    <col min="15622" max="15622" width="33.85546875" style="6" customWidth="1"/>
    <col min="15623" max="15623" width="25.85546875" style="6" customWidth="1"/>
    <col min="15624" max="15625" width="17.7109375" style="6" customWidth="1"/>
    <col min="15626" max="15626" width="21.5703125" style="6" customWidth="1"/>
    <col min="15627" max="15627" width="7.28515625" style="6" customWidth="1"/>
    <col min="15628" max="15629" width="3.42578125" style="6" customWidth="1"/>
    <col min="15630" max="15872" width="11.42578125" style="6"/>
    <col min="15873" max="15873" width="2.7109375" style="6" customWidth="1"/>
    <col min="15874" max="15876" width="14.5703125" style="6" customWidth="1"/>
    <col min="15877" max="15877" width="13.28515625" style="6" customWidth="1"/>
    <col min="15878" max="15878" width="33.85546875" style="6" customWidth="1"/>
    <col min="15879" max="15879" width="25.85546875" style="6" customWidth="1"/>
    <col min="15880" max="15881" width="17.7109375" style="6" customWidth="1"/>
    <col min="15882" max="15882" width="21.5703125" style="6" customWidth="1"/>
    <col min="15883" max="15883" width="7.28515625" style="6" customWidth="1"/>
    <col min="15884" max="15885" width="3.42578125" style="6" customWidth="1"/>
    <col min="15886" max="16128" width="11.42578125" style="6"/>
    <col min="16129" max="16129" width="2.7109375" style="6" customWidth="1"/>
    <col min="16130" max="16132" width="14.5703125" style="6" customWidth="1"/>
    <col min="16133" max="16133" width="13.28515625" style="6" customWidth="1"/>
    <col min="16134" max="16134" width="33.85546875" style="6" customWidth="1"/>
    <col min="16135" max="16135" width="25.85546875" style="6" customWidth="1"/>
    <col min="16136" max="16137" width="17.7109375" style="6" customWidth="1"/>
    <col min="16138" max="16138" width="21.5703125" style="6" customWidth="1"/>
    <col min="16139" max="16139" width="7.28515625" style="6" customWidth="1"/>
    <col min="16140" max="16141" width="3.42578125" style="6" customWidth="1"/>
    <col min="16142" max="16384" width="11.42578125" style="6"/>
  </cols>
  <sheetData>
    <row r="1" spans="1:12" ht="15.75" thickBot="1" x14ac:dyDescent="0.3">
      <c r="A1" s="5"/>
    </row>
    <row r="2" spans="1:12" ht="22.5" customHeight="1" thickBot="1" x14ac:dyDescent="0.3">
      <c r="A2" s="7"/>
      <c r="B2" s="273" t="s">
        <v>16</v>
      </c>
      <c r="C2" s="274"/>
      <c r="D2" s="274"/>
      <c r="E2" s="274"/>
      <c r="F2" s="274"/>
      <c r="G2" s="274"/>
      <c r="H2" s="274"/>
      <c r="I2" s="274"/>
      <c r="J2" s="274"/>
      <c r="K2" s="275"/>
      <c r="L2" s="7"/>
    </row>
    <row r="3" spans="1:12" ht="16.5" customHeight="1" x14ac:dyDescent="0.25">
      <c r="A3" s="7"/>
      <c r="B3" s="8"/>
      <c r="C3" s="9"/>
      <c r="D3" s="9"/>
      <c r="E3" s="9"/>
      <c r="F3" s="9"/>
      <c r="G3" s="9"/>
      <c r="H3" s="9"/>
      <c r="I3" s="9"/>
      <c r="J3" s="10"/>
      <c r="K3" s="11"/>
      <c r="L3" s="7"/>
    </row>
    <row r="4" spans="1:12" x14ac:dyDescent="0.25">
      <c r="A4" s="7"/>
      <c r="B4" s="12" t="s">
        <v>17</v>
      </c>
      <c r="C4" s="13"/>
      <c r="D4" s="13"/>
      <c r="E4" s="13"/>
      <c r="F4" s="13"/>
      <c r="G4" s="13"/>
      <c r="H4" s="13"/>
      <c r="I4" s="13"/>
      <c r="J4" s="13"/>
      <c r="K4" s="14"/>
      <c r="L4" s="7"/>
    </row>
    <row r="5" spans="1:12" x14ac:dyDescent="0.25">
      <c r="A5" s="7"/>
      <c r="B5" s="12"/>
      <c r="C5" s="13"/>
      <c r="D5" s="15"/>
      <c r="E5" s="15"/>
      <c r="F5" s="13"/>
      <c r="G5" s="13"/>
      <c r="H5" s="13"/>
      <c r="I5" s="13"/>
      <c r="J5" s="15"/>
      <c r="K5" s="16"/>
      <c r="L5" s="7"/>
    </row>
    <row r="6" spans="1:12" x14ac:dyDescent="0.25">
      <c r="A6" s="7"/>
      <c r="B6" s="7" t="s">
        <v>18</v>
      </c>
      <c r="C6" s="13"/>
      <c r="D6" s="17"/>
      <c r="E6" s="17"/>
      <c r="F6" s="13"/>
      <c r="G6" s="13"/>
      <c r="H6" s="17" t="s">
        <v>19</v>
      </c>
      <c r="I6" s="17"/>
      <c r="J6" s="83">
        <f>+Balance!G57</f>
        <v>33927492</v>
      </c>
      <c r="K6" s="16"/>
      <c r="L6" s="7"/>
    </row>
    <row r="7" spans="1:12" x14ac:dyDescent="0.25">
      <c r="A7" s="7"/>
      <c r="B7" s="7"/>
      <c r="C7" s="13"/>
      <c r="D7" s="17"/>
      <c r="E7" s="17"/>
      <c r="F7" s="13"/>
      <c r="G7" s="13"/>
      <c r="H7" s="13"/>
      <c r="I7" s="13"/>
      <c r="J7" s="13"/>
      <c r="K7" s="14"/>
      <c r="L7" s="7"/>
    </row>
    <row r="8" spans="1:12" ht="15.75" x14ac:dyDescent="0.25">
      <c r="A8" s="7"/>
      <c r="B8" s="19" t="s">
        <v>20</v>
      </c>
      <c r="C8" s="15"/>
      <c r="D8" s="17"/>
      <c r="E8" s="17"/>
      <c r="F8" s="13"/>
      <c r="G8" s="15"/>
      <c r="H8" s="13"/>
      <c r="I8" s="13"/>
      <c r="J8" s="88">
        <f>+SUM(G9:G13)</f>
        <v>13084598</v>
      </c>
      <c r="K8" s="16"/>
      <c r="L8" s="7"/>
    </row>
    <row r="9" spans="1:12" x14ac:dyDescent="0.25">
      <c r="A9" s="7"/>
      <c r="B9" s="7" t="str">
        <f>+'Corrección monetaria'!B23</f>
        <v>INTERESES Y REAJUSTES</v>
      </c>
      <c r="C9" s="17"/>
      <c r="D9" s="17"/>
      <c r="E9" s="17"/>
      <c r="F9" s="13"/>
      <c r="G9" s="84">
        <f>+'Corrección monetaria'!E23</f>
        <v>16427</v>
      </c>
      <c r="H9" s="13"/>
      <c r="I9" s="13"/>
      <c r="J9" s="13"/>
      <c r="K9" s="14"/>
      <c r="L9" s="7"/>
    </row>
    <row r="10" spans="1:12" x14ac:dyDescent="0.25">
      <c r="A10" s="7"/>
      <c r="B10" s="7" t="str">
        <f>+'Corrección monetaria'!B24</f>
        <v xml:space="preserve"> IMPTO PRIMERA CATEGORIA</v>
      </c>
      <c r="C10" s="17"/>
      <c r="D10" s="17"/>
      <c r="E10" s="17"/>
      <c r="F10" s="13"/>
      <c r="G10" s="84">
        <f>+'Corrección monetaria'!E24</f>
        <v>11207181</v>
      </c>
      <c r="H10" s="276"/>
      <c r="I10" s="276"/>
      <c r="J10" s="276"/>
      <c r="K10" s="277"/>
      <c r="L10" s="7"/>
    </row>
    <row r="11" spans="1:12" x14ac:dyDescent="0.25">
      <c r="A11" s="7"/>
      <c r="B11" s="7" t="s">
        <v>145</v>
      </c>
      <c r="C11" s="17"/>
      <c r="D11" s="17"/>
      <c r="E11" s="17"/>
      <c r="F11" s="13"/>
      <c r="G11" s="84">
        <f>+Retiros!F18+Retiros!L18</f>
        <v>280000</v>
      </c>
      <c r="H11" s="278"/>
      <c r="I11" s="278"/>
      <c r="J11" s="278"/>
      <c r="K11" s="279"/>
      <c r="L11" s="7"/>
    </row>
    <row r="12" spans="1:12" x14ac:dyDescent="0.25">
      <c r="A12" s="7"/>
      <c r="B12" s="7" t="s">
        <v>146</v>
      </c>
      <c r="C12" s="17"/>
      <c r="D12" s="17"/>
      <c r="E12" s="17"/>
      <c r="F12" s="13"/>
      <c r="G12" s="84">
        <f>+Balance!D48</f>
        <v>406000</v>
      </c>
      <c r="H12" s="17"/>
      <c r="I12" s="17"/>
      <c r="J12" s="17"/>
      <c r="K12" s="20"/>
      <c r="L12" s="7"/>
    </row>
    <row r="13" spans="1:12" x14ac:dyDescent="0.25">
      <c r="A13" s="7"/>
      <c r="B13" s="7" t="s">
        <v>147</v>
      </c>
      <c r="C13" s="17"/>
      <c r="D13" s="17"/>
      <c r="E13" s="17"/>
      <c r="F13" s="13"/>
      <c r="G13" s="85">
        <v>1174990</v>
      </c>
      <c r="H13" s="17"/>
      <c r="I13" s="17"/>
      <c r="J13" s="17"/>
      <c r="K13" s="20"/>
      <c r="L13" s="7"/>
    </row>
    <row r="14" spans="1:12" ht="15.75" x14ac:dyDescent="0.25">
      <c r="A14" s="7"/>
      <c r="B14" s="19" t="s">
        <v>22</v>
      </c>
      <c r="C14" s="13"/>
      <c r="D14" s="17"/>
      <c r="E14" s="17"/>
      <c r="F14" s="13"/>
      <c r="G14" s="86"/>
      <c r="H14" s="21"/>
      <c r="I14" s="21"/>
      <c r="J14" s="88">
        <f>-SUM(G15:G17)</f>
        <v>-3463885</v>
      </c>
      <c r="K14" s="16"/>
      <c r="L14" s="7"/>
    </row>
    <row r="15" spans="1:12" x14ac:dyDescent="0.25">
      <c r="A15" s="7"/>
      <c r="B15" s="7" t="s">
        <v>148</v>
      </c>
      <c r="C15" s="13"/>
      <c r="D15" s="13"/>
      <c r="E15" s="13"/>
      <c r="F15" s="13"/>
      <c r="G15" s="84">
        <f>+'Corrección monetaria'!E22</f>
        <v>2288895</v>
      </c>
      <c r="H15" s="17"/>
      <c r="I15" s="17"/>
      <c r="J15" s="17"/>
      <c r="K15" s="16"/>
      <c r="L15" s="7"/>
    </row>
    <row r="16" spans="1:12" x14ac:dyDescent="0.25">
      <c r="A16" s="7"/>
      <c r="B16" s="7" t="str">
        <f>+B13</f>
        <v>Indemnización voluntaria</v>
      </c>
      <c r="C16" s="13"/>
      <c r="D16" s="13"/>
      <c r="E16" s="13"/>
      <c r="F16" s="13"/>
      <c r="G16" s="84">
        <f>+G13</f>
        <v>1174990</v>
      </c>
      <c r="H16" s="17"/>
      <c r="I16" s="17"/>
      <c r="J16" s="17"/>
      <c r="K16" s="20"/>
      <c r="L16" s="7"/>
    </row>
    <row r="17" spans="1:12" x14ac:dyDescent="0.25">
      <c r="A17" s="7"/>
      <c r="B17" s="7"/>
      <c r="C17" s="5"/>
      <c r="D17" s="5"/>
      <c r="E17" s="5"/>
      <c r="F17" s="13"/>
      <c r="G17" s="84"/>
      <c r="H17" s="278"/>
      <c r="I17" s="278"/>
      <c r="J17" s="278"/>
      <c r="K17" s="279"/>
      <c r="L17" s="7"/>
    </row>
    <row r="18" spans="1:12" ht="15.75" thickBot="1" x14ac:dyDescent="0.3">
      <c r="A18" s="7"/>
      <c r="B18" s="22"/>
      <c r="C18" s="23"/>
      <c r="D18" s="24"/>
      <c r="E18" s="24"/>
      <c r="F18" s="23"/>
      <c r="G18" s="87"/>
      <c r="H18" s="24"/>
      <c r="I18" s="24"/>
      <c r="J18" s="25"/>
      <c r="K18" s="20"/>
      <c r="L18" s="7"/>
    </row>
    <row r="19" spans="1:12" ht="15.75" thickTop="1" x14ac:dyDescent="0.25">
      <c r="A19" s="7"/>
      <c r="B19" s="26" t="s">
        <v>23</v>
      </c>
      <c r="C19" s="13"/>
      <c r="D19" s="17"/>
      <c r="E19" s="27"/>
      <c r="F19" s="13"/>
      <c r="G19" s="85"/>
      <c r="H19" s="17" t="s">
        <v>19</v>
      </c>
      <c r="I19" s="17"/>
      <c r="J19" s="88">
        <f>+J6+J8+J14</f>
        <v>43548205</v>
      </c>
      <c r="K19" s="16"/>
      <c r="L19" s="7"/>
    </row>
    <row r="20" spans="1:12" ht="15.75" x14ac:dyDescent="0.25">
      <c r="A20" s="7"/>
      <c r="B20" s="19"/>
      <c r="C20" s="13"/>
      <c r="D20" s="17"/>
      <c r="E20" s="17"/>
      <c r="F20" s="13"/>
      <c r="G20" s="13"/>
      <c r="H20" s="17"/>
      <c r="I20" s="17"/>
      <c r="J20" s="17"/>
      <c r="K20" s="20"/>
      <c r="L20" s="7"/>
    </row>
    <row r="21" spans="1:12" ht="15.75" x14ac:dyDescent="0.25">
      <c r="A21" s="7"/>
      <c r="B21" s="28" t="s">
        <v>24</v>
      </c>
      <c r="C21" s="13"/>
      <c r="D21" s="17"/>
      <c r="E21" s="17"/>
      <c r="F21" s="13"/>
      <c r="G21" s="13"/>
      <c r="H21" s="17"/>
      <c r="I21" s="17"/>
      <c r="J21" s="15" t="s">
        <v>21</v>
      </c>
      <c r="K21" s="20"/>
      <c r="L21" s="7"/>
    </row>
    <row r="22" spans="1:12" x14ac:dyDescent="0.25">
      <c r="A22" s="7"/>
      <c r="B22" s="7" t="s">
        <v>25</v>
      </c>
      <c r="C22" s="17"/>
      <c r="D22" s="17"/>
      <c r="E22" s="17"/>
      <c r="F22" s="13"/>
      <c r="G22" s="17" t="s">
        <v>21</v>
      </c>
      <c r="H22" s="17"/>
      <c r="I22" s="17"/>
      <c r="J22" s="17"/>
      <c r="K22" s="20"/>
      <c r="L22" s="7"/>
    </row>
    <row r="23" spans="1:12" x14ac:dyDescent="0.25">
      <c r="A23" s="7"/>
      <c r="B23" s="29" t="s">
        <v>26</v>
      </c>
      <c r="C23" s="17"/>
      <c r="D23" s="17"/>
      <c r="E23" s="13"/>
      <c r="F23" s="13"/>
      <c r="G23" s="30" t="s">
        <v>21</v>
      </c>
      <c r="H23" s="17"/>
      <c r="I23" s="17"/>
      <c r="J23" s="17"/>
      <c r="K23" s="20"/>
      <c r="L23" s="7"/>
    </row>
    <row r="24" spans="1:12" x14ac:dyDescent="0.25">
      <c r="A24" s="7"/>
      <c r="B24" s="7"/>
      <c r="C24" s="17"/>
      <c r="D24" s="17"/>
      <c r="E24" s="13"/>
      <c r="F24" s="13"/>
      <c r="G24" s="17"/>
      <c r="H24" s="17"/>
      <c r="I24" s="17"/>
      <c r="J24" s="17"/>
      <c r="K24" s="20"/>
      <c r="L24" s="7"/>
    </row>
    <row r="25" spans="1:12" ht="15.75" x14ac:dyDescent="0.25">
      <c r="A25" s="7"/>
      <c r="B25" s="28" t="s">
        <v>27</v>
      </c>
      <c r="C25" s="31"/>
      <c r="D25" s="15"/>
      <c r="E25" s="15"/>
      <c r="F25" s="31"/>
      <c r="G25" s="13"/>
      <c r="H25" s="17"/>
      <c r="I25" s="17"/>
      <c r="J25" s="90">
        <f>-Retiros!F25</f>
        <v>-9634102.5</v>
      </c>
      <c r="K25" s="16"/>
      <c r="L25" s="7"/>
    </row>
    <row r="26" spans="1:12" ht="16.5" thickBot="1" x14ac:dyDescent="0.3">
      <c r="A26" s="7"/>
      <c r="B26" s="19"/>
      <c r="C26" s="31"/>
      <c r="D26" s="15"/>
      <c r="E26" s="15"/>
      <c r="F26" s="31"/>
      <c r="G26" s="13"/>
      <c r="H26" s="17"/>
      <c r="I26" s="17"/>
      <c r="J26" s="25"/>
      <c r="K26" s="16"/>
      <c r="L26" s="7"/>
    </row>
    <row r="27" spans="1:12" ht="15.75" thickTop="1" x14ac:dyDescent="0.25">
      <c r="A27" s="7"/>
      <c r="B27" s="32" t="s">
        <v>28</v>
      </c>
      <c r="C27" s="31"/>
      <c r="D27" s="15"/>
      <c r="E27" s="15"/>
      <c r="F27" s="31"/>
      <c r="G27" s="13"/>
      <c r="H27" s="17" t="s">
        <v>19</v>
      </c>
      <c r="I27" s="17"/>
      <c r="J27" s="88">
        <f>+J19+J25</f>
        <v>33914102.5</v>
      </c>
      <c r="K27" s="16"/>
      <c r="L27" s="7"/>
    </row>
    <row r="28" spans="1:12" x14ac:dyDescent="0.25">
      <c r="A28" s="7"/>
      <c r="B28" s="32"/>
      <c r="C28" s="31"/>
      <c r="D28" s="15"/>
      <c r="E28" s="15"/>
      <c r="F28" s="31"/>
      <c r="G28" s="13"/>
      <c r="H28" s="17"/>
      <c r="I28" s="17"/>
      <c r="J28" s="15"/>
      <c r="K28" s="16"/>
      <c r="L28" s="7"/>
    </row>
    <row r="29" spans="1:12" ht="15.75" x14ac:dyDescent="0.25">
      <c r="A29" s="7"/>
      <c r="B29" s="33" t="s">
        <v>29</v>
      </c>
      <c r="C29" s="34"/>
      <c r="D29" s="34"/>
      <c r="E29" s="35"/>
      <c r="F29" s="35"/>
      <c r="G29" s="34"/>
      <c r="H29" s="34"/>
      <c r="I29" s="34"/>
      <c r="J29" s="18"/>
      <c r="K29" s="20"/>
      <c r="L29" s="7"/>
    </row>
    <row r="30" spans="1:12" ht="15.75" thickBot="1" x14ac:dyDescent="0.3">
      <c r="A30" s="7"/>
      <c r="B30" s="32"/>
      <c r="C30" s="31"/>
      <c r="D30" s="15"/>
      <c r="E30" s="15"/>
      <c r="F30" s="31"/>
      <c r="G30" s="13"/>
      <c r="H30" s="17"/>
      <c r="I30" s="17"/>
      <c r="J30" s="36"/>
      <c r="K30" s="37"/>
      <c r="L30" s="7"/>
    </row>
    <row r="31" spans="1:12" ht="16.5" thickTop="1" x14ac:dyDescent="0.25">
      <c r="A31" s="7"/>
      <c r="B31" s="28" t="s">
        <v>30</v>
      </c>
      <c r="C31" s="31"/>
      <c r="D31" s="15"/>
      <c r="E31" s="15"/>
      <c r="F31" s="31"/>
      <c r="G31" s="13"/>
      <c r="H31" s="17" t="s">
        <v>19</v>
      </c>
      <c r="I31" s="17"/>
      <c r="J31" s="91">
        <f>+J27</f>
        <v>33914102.5</v>
      </c>
      <c r="K31" s="16"/>
      <c r="L31" s="7"/>
    </row>
    <row r="32" spans="1:12" x14ac:dyDescent="0.25">
      <c r="A32" s="7"/>
      <c r="B32" s="32"/>
      <c r="C32" s="31"/>
      <c r="D32" s="15"/>
      <c r="E32" s="15"/>
      <c r="F32" s="31"/>
      <c r="G32" s="13"/>
      <c r="H32" s="17"/>
      <c r="I32" s="17"/>
      <c r="J32" s="17"/>
      <c r="K32" s="37"/>
      <c r="L32" s="7"/>
    </row>
    <row r="33" spans="1:12" ht="15.75" x14ac:dyDescent="0.25">
      <c r="A33" s="7"/>
      <c r="B33" s="19"/>
      <c r="C33" s="13"/>
      <c r="D33" s="17"/>
      <c r="E33" s="17"/>
      <c r="F33" s="13"/>
      <c r="G33" s="13"/>
      <c r="H33" s="17"/>
      <c r="I33" s="17"/>
      <c r="J33" s="17"/>
      <c r="K33" s="20"/>
      <c r="L33" s="7"/>
    </row>
    <row r="34" spans="1:12" x14ac:dyDescent="0.25">
      <c r="A34" s="7"/>
      <c r="B34" s="38" t="s">
        <v>31</v>
      </c>
      <c r="C34" s="13"/>
      <c r="D34" s="17"/>
      <c r="E34" s="17"/>
      <c r="F34" s="13"/>
      <c r="G34" s="13"/>
      <c r="H34" s="17"/>
      <c r="I34" s="17"/>
      <c r="J34" s="17"/>
      <c r="K34" s="20"/>
      <c r="L34" s="7"/>
    </row>
    <row r="35" spans="1:12" x14ac:dyDescent="0.25">
      <c r="A35" s="7"/>
      <c r="B35" s="38"/>
      <c r="C35" s="13"/>
      <c r="D35" s="17"/>
      <c r="E35" s="17"/>
      <c r="F35" s="13"/>
      <c r="G35" s="13"/>
      <c r="H35" s="17"/>
      <c r="I35" s="17"/>
      <c r="J35" s="17"/>
      <c r="K35" s="20"/>
      <c r="L35" s="7"/>
    </row>
    <row r="36" spans="1:12" x14ac:dyDescent="0.25">
      <c r="A36" s="7"/>
      <c r="B36" s="32" t="s">
        <v>32</v>
      </c>
      <c r="C36" s="13"/>
      <c r="D36" s="17"/>
      <c r="E36" s="17"/>
      <c r="F36" s="13"/>
      <c r="G36" s="13"/>
      <c r="H36" s="17"/>
      <c r="I36" s="17"/>
      <c r="J36" s="17"/>
      <c r="K36" s="20"/>
      <c r="L36" s="7"/>
    </row>
    <row r="37" spans="1:12" ht="15.75" x14ac:dyDescent="0.25">
      <c r="A37" s="7"/>
      <c r="B37" s="19"/>
      <c r="C37" s="13"/>
      <c r="D37" s="17"/>
      <c r="E37" s="17"/>
      <c r="F37" s="13"/>
      <c r="G37" s="13"/>
      <c r="H37" s="17"/>
      <c r="I37" s="17"/>
      <c r="J37" s="17"/>
      <c r="K37" s="20"/>
      <c r="L37" s="7"/>
    </row>
    <row r="38" spans="1:12" x14ac:dyDescent="0.25">
      <c r="A38" s="7"/>
      <c r="B38" s="280" t="s">
        <v>33</v>
      </c>
      <c r="C38" s="281"/>
      <c r="D38" s="281"/>
      <c r="E38" s="281"/>
      <c r="F38" s="282" t="s">
        <v>34</v>
      </c>
      <c r="G38" s="282" t="s">
        <v>35</v>
      </c>
      <c r="H38" s="283" t="s">
        <v>36</v>
      </c>
      <c r="I38" s="283"/>
      <c r="J38" s="282" t="s">
        <v>37</v>
      </c>
      <c r="K38" s="20"/>
      <c r="L38" s="7"/>
    </row>
    <row r="39" spans="1:12" ht="30" x14ac:dyDescent="0.25">
      <c r="A39" s="7"/>
      <c r="B39" s="280"/>
      <c r="C39" s="281"/>
      <c r="D39" s="281"/>
      <c r="E39" s="281"/>
      <c r="F39" s="282"/>
      <c r="G39" s="282"/>
      <c r="H39" s="39" t="s">
        <v>38</v>
      </c>
      <c r="I39" s="39" t="s">
        <v>39</v>
      </c>
      <c r="J39" s="282"/>
      <c r="K39" s="20"/>
      <c r="L39" s="7"/>
    </row>
    <row r="40" spans="1:12" ht="15.75" x14ac:dyDescent="0.25">
      <c r="A40" s="7"/>
      <c r="B40" s="258" t="str">
        <f>+Retiros!C4</f>
        <v>Jimmy Cejon</v>
      </c>
      <c r="C40" s="259"/>
      <c r="D40" s="259"/>
      <c r="E40" s="260"/>
      <c r="F40" s="92">
        <v>0.65</v>
      </c>
      <c r="G40" s="93">
        <f>+ROUND(J31*F40,0)</f>
        <v>22044167</v>
      </c>
      <c r="H40" s="93">
        <f>+ROUND(G40*0.25,0)</f>
        <v>5511042</v>
      </c>
      <c r="I40" s="41"/>
      <c r="J40" s="41"/>
      <c r="K40" s="20"/>
      <c r="L40" s="7"/>
    </row>
    <row r="41" spans="1:12" ht="15.75" x14ac:dyDescent="0.25">
      <c r="A41" s="7"/>
      <c r="B41" s="261" t="str">
        <f>+Retiros!I4</f>
        <v>Cristina Sibilia</v>
      </c>
      <c r="C41" s="262"/>
      <c r="D41" s="262"/>
      <c r="E41" s="263"/>
      <c r="F41" s="92">
        <v>0.35</v>
      </c>
      <c r="G41" s="93">
        <f>+ROUND(J31*F41,0)</f>
        <v>11869936</v>
      </c>
      <c r="H41" s="93">
        <f>+ROUND(G41*0.25,0)</f>
        <v>2967484</v>
      </c>
      <c r="I41" s="40"/>
      <c r="J41" s="40"/>
      <c r="K41" s="20"/>
      <c r="L41" s="7"/>
    </row>
    <row r="42" spans="1:12" ht="15.75" x14ac:dyDescent="0.25">
      <c r="A42" s="7"/>
      <c r="B42" s="261"/>
      <c r="C42" s="262"/>
      <c r="D42" s="262"/>
      <c r="E42" s="263"/>
      <c r="F42" s="40"/>
      <c r="G42" s="40"/>
      <c r="H42" s="40"/>
      <c r="I42" s="40"/>
      <c r="J42" s="40"/>
      <c r="K42" s="20"/>
      <c r="L42" s="7"/>
    </row>
    <row r="43" spans="1:12" ht="15.75" x14ac:dyDescent="0.25">
      <c r="A43" s="7"/>
      <c r="B43" s="264"/>
      <c r="C43" s="265"/>
      <c r="D43" s="265"/>
      <c r="E43" s="266"/>
      <c r="F43" s="42"/>
      <c r="G43" s="42"/>
      <c r="H43" s="42"/>
      <c r="I43" s="42"/>
      <c r="J43" s="42"/>
      <c r="K43" s="20"/>
      <c r="L43" s="7"/>
    </row>
    <row r="44" spans="1:12" ht="15.75" x14ac:dyDescent="0.25">
      <c r="A44" s="7"/>
      <c r="B44" s="43"/>
      <c r="C44" s="13"/>
      <c r="D44" s="17"/>
      <c r="E44" s="17"/>
      <c r="F44" s="17"/>
      <c r="G44" s="17"/>
      <c r="H44" s="17"/>
      <c r="I44" s="17"/>
      <c r="J44" s="17"/>
      <c r="K44" s="20"/>
      <c r="L44" s="7"/>
    </row>
    <row r="45" spans="1:12" ht="15.75" x14ac:dyDescent="0.25">
      <c r="A45" s="7"/>
      <c r="B45" s="19" t="s">
        <v>40</v>
      </c>
      <c r="C45" s="13"/>
      <c r="D45" s="17"/>
      <c r="E45" s="17"/>
      <c r="F45" s="17"/>
      <c r="G45" s="17"/>
      <c r="H45" s="17"/>
      <c r="I45" s="17"/>
      <c r="J45" s="17"/>
      <c r="K45" s="20"/>
      <c r="L45" s="7"/>
    </row>
    <row r="46" spans="1:12" ht="15.75" customHeight="1" x14ac:dyDescent="0.25">
      <c r="A46" s="7"/>
      <c r="B46" s="267" t="s">
        <v>41</v>
      </c>
      <c r="C46" s="268"/>
      <c r="D46" s="268"/>
      <c r="E46" s="268"/>
      <c r="F46" s="268"/>
      <c r="G46" s="268"/>
      <c r="H46" s="268"/>
      <c r="I46" s="268"/>
      <c r="J46" s="268"/>
      <c r="K46" s="269"/>
      <c r="L46" s="7"/>
    </row>
    <row r="47" spans="1:12" ht="15.75" thickBot="1" x14ac:dyDescent="0.3">
      <c r="A47" s="7"/>
      <c r="B47" s="270"/>
      <c r="C47" s="271"/>
      <c r="D47" s="271"/>
      <c r="E47" s="271"/>
      <c r="F47" s="271"/>
      <c r="G47" s="271"/>
      <c r="H47" s="271"/>
      <c r="I47" s="271"/>
      <c r="J47" s="271"/>
      <c r="K47" s="272"/>
      <c r="L47" s="7"/>
    </row>
    <row r="48" spans="1:12" x14ac:dyDescent="0.25">
      <c r="A48" s="5"/>
    </row>
  </sheetData>
  <mergeCells count="14">
    <mergeCell ref="B2:K2"/>
    <mergeCell ref="H10:K10"/>
    <mergeCell ref="H11:K11"/>
    <mergeCell ref="H17:K17"/>
    <mergeCell ref="B38:E39"/>
    <mergeCell ref="F38:F39"/>
    <mergeCell ref="G38:G39"/>
    <mergeCell ref="H38:I38"/>
    <mergeCell ref="J38:J39"/>
    <mergeCell ref="B40:E40"/>
    <mergeCell ref="B41:E41"/>
    <mergeCell ref="B42:E42"/>
    <mergeCell ref="B43:E43"/>
    <mergeCell ref="B46:K47"/>
  </mergeCells>
  <pageMargins left="0.7" right="0.7" top="0.75" bottom="0.75" header="0.3" footer="0.3"/>
  <pageSetup scale="48"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57D3A-7F1A-4C38-83A6-F2E9E524302C}">
  <dimension ref="B2:E26"/>
  <sheetViews>
    <sheetView topLeftCell="A10" zoomScaleNormal="100" workbookViewId="0">
      <selection activeCell="D25" sqref="D25"/>
    </sheetView>
  </sheetViews>
  <sheetFormatPr baseColWidth="10" defaultRowHeight="15" x14ac:dyDescent="0.25"/>
  <cols>
    <col min="1" max="1" width="11.42578125" style="44"/>
    <col min="2" max="2" width="31.140625" style="44" customWidth="1"/>
    <col min="3" max="3" width="12.42578125" style="44" customWidth="1"/>
    <col min="4" max="4" width="11" style="44" customWidth="1"/>
    <col min="5" max="5" width="13.140625" style="44" bestFit="1" customWidth="1"/>
    <col min="6" max="16384" width="11.42578125" style="44"/>
  </cols>
  <sheetData>
    <row r="2" spans="2:4" ht="13.5" customHeight="1" thickBot="1" x14ac:dyDescent="0.3"/>
    <row r="3" spans="2:4" ht="13.5" hidden="1" customHeight="1" thickBot="1" x14ac:dyDescent="0.3"/>
    <row r="4" spans="2:4" ht="60.75" thickBot="1" x14ac:dyDescent="0.3">
      <c r="B4" s="82" t="s">
        <v>63</v>
      </c>
      <c r="C4" s="81" t="s">
        <v>64</v>
      </c>
      <c r="D4" s="80" t="s">
        <v>65</v>
      </c>
    </row>
    <row r="5" spans="2:4" x14ac:dyDescent="0.25">
      <c r="B5" s="58" t="s">
        <v>66</v>
      </c>
      <c r="C5" s="50">
        <v>2.9000000000000001E-2</v>
      </c>
      <c r="D5" s="60">
        <v>1.0289999999999999</v>
      </c>
    </row>
    <row r="6" spans="2:4" x14ac:dyDescent="0.25">
      <c r="B6" s="59" t="s">
        <v>67</v>
      </c>
      <c r="C6" s="52">
        <v>2.4E-2</v>
      </c>
      <c r="D6" s="61">
        <v>1.024</v>
      </c>
    </row>
    <row r="7" spans="2:4" x14ac:dyDescent="0.25">
      <c r="B7" s="59" t="s">
        <v>68</v>
      </c>
      <c r="C7" s="52">
        <v>2.1999999999999999E-2</v>
      </c>
      <c r="D7" s="61">
        <v>1.022</v>
      </c>
    </row>
    <row r="8" spans="2:4" x14ac:dyDescent="0.25">
      <c r="B8" s="59" t="s">
        <v>69</v>
      </c>
      <c r="C8" s="52">
        <v>1.7999999999999999E-2</v>
      </c>
      <c r="D8" s="61">
        <v>1.018</v>
      </c>
    </row>
    <row r="9" spans="2:4" x14ac:dyDescent="0.25">
      <c r="B9" s="59" t="s">
        <v>70</v>
      </c>
      <c r="C9" s="52">
        <v>1.4E-2</v>
      </c>
      <c r="D9" s="61">
        <v>1.014</v>
      </c>
    </row>
    <row r="10" spans="2:4" x14ac:dyDescent="0.25">
      <c r="B10" s="59" t="s">
        <v>71</v>
      </c>
      <c r="C10" s="52">
        <v>1.2E-2</v>
      </c>
      <c r="D10" s="61">
        <v>1.012</v>
      </c>
    </row>
    <row r="11" spans="2:4" x14ac:dyDescent="0.25">
      <c r="B11" s="59" t="s">
        <v>72</v>
      </c>
      <c r="C11" s="52">
        <v>8.0000000000000002E-3</v>
      </c>
      <c r="D11" s="61">
        <v>1.008</v>
      </c>
    </row>
    <row r="12" spans="2:4" x14ac:dyDescent="0.25">
      <c r="B12" s="59" t="s">
        <v>73</v>
      </c>
      <c r="C12" s="52">
        <v>5.0000000000000001E-3</v>
      </c>
      <c r="D12" s="61">
        <v>1.0049999999999999</v>
      </c>
    </row>
    <row r="13" spans="2:4" x14ac:dyDescent="0.25">
      <c r="B13" s="59" t="s">
        <v>74</v>
      </c>
      <c r="C13" s="52">
        <v>5.0000000000000001E-3</v>
      </c>
      <c r="D13" s="61">
        <v>1.0049999999999999</v>
      </c>
    </row>
    <row r="14" spans="2:4" x14ac:dyDescent="0.25">
      <c r="B14" s="59" t="s">
        <v>75</v>
      </c>
      <c r="C14" s="52">
        <v>2E-3</v>
      </c>
      <c r="D14" s="61">
        <v>1.002</v>
      </c>
    </row>
    <row r="15" spans="2:4" x14ac:dyDescent="0.25">
      <c r="B15" s="59" t="s">
        <v>76</v>
      </c>
      <c r="C15" s="52">
        <v>1E-3</v>
      </c>
      <c r="D15" s="61">
        <v>1.0009999999999999</v>
      </c>
    </row>
    <row r="16" spans="2:4" ht="15.75" thickBot="1" x14ac:dyDescent="0.3">
      <c r="B16" s="55" t="s">
        <v>78</v>
      </c>
      <c r="C16" s="62">
        <v>0</v>
      </c>
      <c r="D16" s="56" t="s">
        <v>77</v>
      </c>
    </row>
    <row r="18" spans="2:5" ht="15.75" thickBot="1" x14ac:dyDescent="0.3"/>
    <row r="19" spans="2:5" ht="15.75" thickBot="1" x14ac:dyDescent="0.3">
      <c r="B19" s="66" t="s">
        <v>79</v>
      </c>
      <c r="C19" s="79">
        <v>2.9000000000000001E-2</v>
      </c>
    </row>
    <row r="22" spans="2:5" x14ac:dyDescent="0.25">
      <c r="B22" s="44" t="s">
        <v>97</v>
      </c>
      <c r="C22" s="63">
        <v>78927426</v>
      </c>
      <c r="D22" s="54">
        <f>+C19</f>
        <v>2.9000000000000001E-2</v>
      </c>
      <c r="E22" s="63">
        <f>+ROUND(C22*D22,0)</f>
        <v>2288895</v>
      </c>
    </row>
    <row r="23" spans="2:5" x14ac:dyDescent="0.25">
      <c r="B23" s="44" t="str">
        <f>+Balance!A45</f>
        <v>INTERESES Y REAJUSTES</v>
      </c>
      <c r="C23" s="49">
        <f>+Balance!D45</f>
        <v>16200</v>
      </c>
      <c r="D23" s="44">
        <f>+D9</f>
        <v>1.014</v>
      </c>
      <c r="E23" s="63">
        <f>+ROUND(C23*D23,0)</f>
        <v>16427</v>
      </c>
    </row>
    <row r="24" spans="2:5" x14ac:dyDescent="0.25">
      <c r="B24" s="44" t="str">
        <f>+Balance!A50</f>
        <v xml:space="preserve"> IMPTO PRIMERA CATEGORIA</v>
      </c>
      <c r="C24" s="49">
        <f>+Balance!D50</f>
        <v>11009019</v>
      </c>
      <c r="D24" s="44">
        <f>+D8</f>
        <v>1.018</v>
      </c>
      <c r="E24" s="63">
        <f>+ROUND(C24*D24,0)</f>
        <v>11207181</v>
      </c>
    </row>
    <row r="25" spans="2:5" x14ac:dyDescent="0.25">
      <c r="B25" s="44" t="s">
        <v>389</v>
      </c>
      <c r="C25" s="504">
        <v>6329896</v>
      </c>
      <c r="D25" s="44">
        <f>+TRUNC(C25/C26,6)</f>
        <v>0.238792</v>
      </c>
    </row>
    <row r="26" spans="2:5" x14ac:dyDescent="0.25">
      <c r="C26" s="63">
        <f>+RRE!S11-11650322</f>
        <v>26507939</v>
      </c>
    </row>
  </sheetData>
  <pageMargins left="0.7" right="0.7" top="0.75" bottom="0.75" header="0.3" footer="0.3"/>
  <pageSetup scale="66"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F7B3A-5BE3-4DE8-A510-99A39D678475}">
  <dimension ref="A2:P56"/>
  <sheetViews>
    <sheetView topLeftCell="A43" zoomScaleNormal="100" workbookViewId="0">
      <selection activeCell="B38" sqref="B38:N38"/>
    </sheetView>
  </sheetViews>
  <sheetFormatPr baseColWidth="10" defaultRowHeight="15" x14ac:dyDescent="0.25"/>
  <cols>
    <col min="1" max="1" width="2.7109375" style="44" customWidth="1"/>
    <col min="2" max="2" width="4.85546875" style="44" customWidth="1"/>
    <col min="3" max="3" width="4.42578125" style="44" customWidth="1"/>
    <col min="4" max="4" width="6.7109375" style="44" customWidth="1"/>
    <col min="5" max="5" width="5.7109375" style="44" customWidth="1"/>
    <col min="6" max="6" width="6.140625" style="44" customWidth="1"/>
    <col min="7" max="7" width="4" style="44" customWidth="1"/>
    <col min="8" max="8" width="6.42578125" style="44" customWidth="1"/>
    <col min="9" max="9" width="12.5703125" style="44" customWidth="1"/>
    <col min="10" max="10" width="6.5703125" style="44" customWidth="1"/>
    <col min="11" max="11" width="5.140625" style="44" customWidth="1"/>
    <col min="12" max="12" width="10" style="44" customWidth="1"/>
    <col min="13" max="13" width="12.7109375" style="44" customWidth="1"/>
    <col min="14" max="14" width="6.7109375" style="44" customWidth="1"/>
    <col min="15" max="15" width="4.5703125" style="44" customWidth="1"/>
    <col min="16" max="16" width="16.42578125" style="44" customWidth="1"/>
    <col min="17" max="17" width="6.7109375" style="44" customWidth="1"/>
    <col min="18" max="256" width="11.42578125" style="44"/>
    <col min="257" max="257" width="2.7109375" style="44" customWidth="1"/>
    <col min="258" max="258" width="4.85546875" style="44" customWidth="1"/>
    <col min="259" max="259" width="4.42578125" style="44" customWidth="1"/>
    <col min="260" max="260" width="6.7109375" style="44" customWidth="1"/>
    <col min="261" max="261" width="5.7109375" style="44" customWidth="1"/>
    <col min="262" max="262" width="6.140625" style="44" customWidth="1"/>
    <col min="263" max="263" width="4" style="44" customWidth="1"/>
    <col min="264" max="264" width="6.42578125" style="44" customWidth="1"/>
    <col min="265" max="265" width="12.5703125" style="44" customWidth="1"/>
    <col min="266" max="266" width="6.5703125" style="44" customWidth="1"/>
    <col min="267" max="267" width="5.140625" style="44" customWidth="1"/>
    <col min="268" max="268" width="10" style="44" customWidth="1"/>
    <col min="269" max="269" width="12.7109375" style="44" customWidth="1"/>
    <col min="270" max="270" width="6.7109375" style="44" customWidth="1"/>
    <col min="271" max="271" width="4.5703125" style="44" customWidth="1"/>
    <col min="272" max="272" width="16.42578125" style="44" customWidth="1"/>
    <col min="273" max="273" width="6.7109375" style="44" customWidth="1"/>
    <col min="274" max="512" width="11.42578125" style="44"/>
    <col min="513" max="513" width="2.7109375" style="44" customWidth="1"/>
    <col min="514" max="514" width="4.85546875" style="44" customWidth="1"/>
    <col min="515" max="515" width="4.42578125" style="44" customWidth="1"/>
    <col min="516" max="516" width="6.7109375" style="44" customWidth="1"/>
    <col min="517" max="517" width="5.7109375" style="44" customWidth="1"/>
    <col min="518" max="518" width="6.140625" style="44" customWidth="1"/>
    <col min="519" max="519" width="4" style="44" customWidth="1"/>
    <col min="520" max="520" width="6.42578125" style="44" customWidth="1"/>
    <col min="521" max="521" width="12.5703125" style="44" customWidth="1"/>
    <col min="522" max="522" width="6.5703125" style="44" customWidth="1"/>
    <col min="523" max="523" width="5.140625" style="44" customWidth="1"/>
    <col min="524" max="524" width="10" style="44" customWidth="1"/>
    <col min="525" max="525" width="12.7109375" style="44" customWidth="1"/>
    <col min="526" max="526" width="6.7109375" style="44" customWidth="1"/>
    <col min="527" max="527" width="4.5703125" style="44" customWidth="1"/>
    <col min="528" max="528" width="16.42578125" style="44" customWidth="1"/>
    <col min="529" max="529" width="6.7109375" style="44" customWidth="1"/>
    <col min="530" max="768" width="11.42578125" style="44"/>
    <col min="769" max="769" width="2.7109375" style="44" customWidth="1"/>
    <col min="770" max="770" width="4.85546875" style="44" customWidth="1"/>
    <col min="771" max="771" width="4.42578125" style="44" customWidth="1"/>
    <col min="772" max="772" width="6.7109375" style="44" customWidth="1"/>
    <col min="773" max="773" width="5.7109375" style="44" customWidth="1"/>
    <col min="774" max="774" width="6.140625" style="44" customWidth="1"/>
    <col min="775" max="775" width="4" style="44" customWidth="1"/>
    <col min="776" max="776" width="6.42578125" style="44" customWidth="1"/>
    <col min="777" max="777" width="12.5703125" style="44" customWidth="1"/>
    <col min="778" max="778" width="6.5703125" style="44" customWidth="1"/>
    <col min="779" max="779" width="5.140625" style="44" customWidth="1"/>
    <col min="780" max="780" width="10" style="44" customWidth="1"/>
    <col min="781" max="781" width="12.7109375" style="44" customWidth="1"/>
    <col min="782" max="782" width="6.7109375" style="44" customWidth="1"/>
    <col min="783" max="783" width="4.5703125" style="44" customWidth="1"/>
    <col min="784" max="784" width="16.42578125" style="44" customWidth="1"/>
    <col min="785" max="785" width="6.7109375" style="44" customWidth="1"/>
    <col min="786" max="1024" width="11.42578125" style="44"/>
    <col min="1025" max="1025" width="2.7109375" style="44" customWidth="1"/>
    <col min="1026" max="1026" width="4.85546875" style="44" customWidth="1"/>
    <col min="1027" max="1027" width="4.42578125" style="44" customWidth="1"/>
    <col min="1028" max="1028" width="6.7109375" style="44" customWidth="1"/>
    <col min="1029" max="1029" width="5.7109375" style="44" customWidth="1"/>
    <col min="1030" max="1030" width="6.140625" style="44" customWidth="1"/>
    <col min="1031" max="1031" width="4" style="44" customWidth="1"/>
    <col min="1032" max="1032" width="6.42578125" style="44" customWidth="1"/>
    <col min="1033" max="1033" width="12.5703125" style="44" customWidth="1"/>
    <col min="1034" max="1034" width="6.5703125" style="44" customWidth="1"/>
    <col min="1035" max="1035" width="5.140625" style="44" customWidth="1"/>
    <col min="1036" max="1036" width="10" style="44" customWidth="1"/>
    <col min="1037" max="1037" width="12.7109375" style="44" customWidth="1"/>
    <col min="1038" max="1038" width="6.7109375" style="44" customWidth="1"/>
    <col min="1039" max="1039" width="4.5703125" style="44" customWidth="1"/>
    <col min="1040" max="1040" width="16.42578125" style="44" customWidth="1"/>
    <col min="1041" max="1041" width="6.7109375" style="44" customWidth="1"/>
    <col min="1042" max="1280" width="11.42578125" style="44"/>
    <col min="1281" max="1281" width="2.7109375" style="44" customWidth="1"/>
    <col min="1282" max="1282" width="4.85546875" style="44" customWidth="1"/>
    <col min="1283" max="1283" width="4.42578125" style="44" customWidth="1"/>
    <col min="1284" max="1284" width="6.7109375" style="44" customWidth="1"/>
    <col min="1285" max="1285" width="5.7109375" style="44" customWidth="1"/>
    <col min="1286" max="1286" width="6.140625" style="44" customWidth="1"/>
    <col min="1287" max="1287" width="4" style="44" customWidth="1"/>
    <col min="1288" max="1288" width="6.42578125" style="44" customWidth="1"/>
    <col min="1289" max="1289" width="12.5703125" style="44" customWidth="1"/>
    <col min="1290" max="1290" width="6.5703125" style="44" customWidth="1"/>
    <col min="1291" max="1291" width="5.140625" style="44" customWidth="1"/>
    <col min="1292" max="1292" width="10" style="44" customWidth="1"/>
    <col min="1293" max="1293" width="12.7109375" style="44" customWidth="1"/>
    <col min="1294" max="1294" width="6.7109375" style="44" customWidth="1"/>
    <col min="1295" max="1295" width="4.5703125" style="44" customWidth="1"/>
    <col min="1296" max="1296" width="16.42578125" style="44" customWidth="1"/>
    <col min="1297" max="1297" width="6.7109375" style="44" customWidth="1"/>
    <col min="1298" max="1536" width="11.42578125" style="44"/>
    <col min="1537" max="1537" width="2.7109375" style="44" customWidth="1"/>
    <col min="1538" max="1538" width="4.85546875" style="44" customWidth="1"/>
    <col min="1539" max="1539" width="4.42578125" style="44" customWidth="1"/>
    <col min="1540" max="1540" width="6.7109375" style="44" customWidth="1"/>
    <col min="1541" max="1541" width="5.7109375" style="44" customWidth="1"/>
    <col min="1542" max="1542" width="6.140625" style="44" customWidth="1"/>
    <col min="1543" max="1543" width="4" style="44" customWidth="1"/>
    <col min="1544" max="1544" width="6.42578125" style="44" customWidth="1"/>
    <col min="1545" max="1545" width="12.5703125" style="44" customWidth="1"/>
    <col min="1546" max="1546" width="6.5703125" style="44" customWidth="1"/>
    <col min="1547" max="1547" width="5.140625" style="44" customWidth="1"/>
    <col min="1548" max="1548" width="10" style="44" customWidth="1"/>
    <col min="1549" max="1549" width="12.7109375" style="44" customWidth="1"/>
    <col min="1550" max="1550" width="6.7109375" style="44" customWidth="1"/>
    <col min="1551" max="1551" width="4.5703125" style="44" customWidth="1"/>
    <col min="1552" max="1552" width="16.42578125" style="44" customWidth="1"/>
    <col min="1553" max="1553" width="6.7109375" style="44" customWidth="1"/>
    <col min="1554" max="1792" width="11.42578125" style="44"/>
    <col min="1793" max="1793" width="2.7109375" style="44" customWidth="1"/>
    <col min="1794" max="1794" width="4.85546875" style="44" customWidth="1"/>
    <col min="1795" max="1795" width="4.42578125" style="44" customWidth="1"/>
    <col min="1796" max="1796" width="6.7109375" style="44" customWidth="1"/>
    <col min="1797" max="1797" width="5.7109375" style="44" customWidth="1"/>
    <col min="1798" max="1798" width="6.140625" style="44" customWidth="1"/>
    <col min="1799" max="1799" width="4" style="44" customWidth="1"/>
    <col min="1800" max="1800" width="6.42578125" style="44" customWidth="1"/>
    <col min="1801" max="1801" width="12.5703125" style="44" customWidth="1"/>
    <col min="1802" max="1802" width="6.5703125" style="44" customWidth="1"/>
    <col min="1803" max="1803" width="5.140625" style="44" customWidth="1"/>
    <col min="1804" max="1804" width="10" style="44" customWidth="1"/>
    <col min="1805" max="1805" width="12.7109375" style="44" customWidth="1"/>
    <col min="1806" max="1806" width="6.7109375" style="44" customWidth="1"/>
    <col min="1807" max="1807" width="4.5703125" style="44" customWidth="1"/>
    <col min="1808" max="1808" width="16.42578125" style="44" customWidth="1"/>
    <col min="1809" max="1809" width="6.7109375" style="44" customWidth="1"/>
    <col min="1810" max="2048" width="11.42578125" style="44"/>
    <col min="2049" max="2049" width="2.7109375" style="44" customWidth="1"/>
    <col min="2050" max="2050" width="4.85546875" style="44" customWidth="1"/>
    <col min="2051" max="2051" width="4.42578125" style="44" customWidth="1"/>
    <col min="2052" max="2052" width="6.7109375" style="44" customWidth="1"/>
    <col min="2053" max="2053" width="5.7109375" style="44" customWidth="1"/>
    <col min="2054" max="2054" width="6.140625" style="44" customWidth="1"/>
    <col min="2055" max="2055" width="4" style="44" customWidth="1"/>
    <col min="2056" max="2056" width="6.42578125" style="44" customWidth="1"/>
    <col min="2057" max="2057" width="12.5703125" style="44" customWidth="1"/>
    <col min="2058" max="2058" width="6.5703125" style="44" customWidth="1"/>
    <col min="2059" max="2059" width="5.140625" style="44" customWidth="1"/>
    <col min="2060" max="2060" width="10" style="44" customWidth="1"/>
    <col min="2061" max="2061" width="12.7109375" style="44" customWidth="1"/>
    <col min="2062" max="2062" width="6.7109375" style="44" customWidth="1"/>
    <col min="2063" max="2063" width="4.5703125" style="44" customWidth="1"/>
    <col min="2064" max="2064" width="16.42578125" style="44" customWidth="1"/>
    <col min="2065" max="2065" width="6.7109375" style="44" customWidth="1"/>
    <col min="2066" max="2304" width="11.42578125" style="44"/>
    <col min="2305" max="2305" width="2.7109375" style="44" customWidth="1"/>
    <col min="2306" max="2306" width="4.85546875" style="44" customWidth="1"/>
    <col min="2307" max="2307" width="4.42578125" style="44" customWidth="1"/>
    <col min="2308" max="2308" width="6.7109375" style="44" customWidth="1"/>
    <col min="2309" max="2309" width="5.7109375" style="44" customWidth="1"/>
    <col min="2310" max="2310" width="6.140625" style="44" customWidth="1"/>
    <col min="2311" max="2311" width="4" style="44" customWidth="1"/>
    <col min="2312" max="2312" width="6.42578125" style="44" customWidth="1"/>
    <col min="2313" max="2313" width="12.5703125" style="44" customWidth="1"/>
    <col min="2314" max="2314" width="6.5703125" style="44" customWidth="1"/>
    <col min="2315" max="2315" width="5.140625" style="44" customWidth="1"/>
    <col min="2316" max="2316" width="10" style="44" customWidth="1"/>
    <col min="2317" max="2317" width="12.7109375" style="44" customWidth="1"/>
    <col min="2318" max="2318" width="6.7109375" style="44" customWidth="1"/>
    <col min="2319" max="2319" width="4.5703125" style="44" customWidth="1"/>
    <col min="2320" max="2320" width="16.42578125" style="44" customWidth="1"/>
    <col min="2321" max="2321" width="6.7109375" style="44" customWidth="1"/>
    <col min="2322" max="2560" width="11.42578125" style="44"/>
    <col min="2561" max="2561" width="2.7109375" style="44" customWidth="1"/>
    <col min="2562" max="2562" width="4.85546875" style="44" customWidth="1"/>
    <col min="2563" max="2563" width="4.42578125" style="44" customWidth="1"/>
    <col min="2564" max="2564" width="6.7109375" style="44" customWidth="1"/>
    <col min="2565" max="2565" width="5.7109375" style="44" customWidth="1"/>
    <col min="2566" max="2566" width="6.140625" style="44" customWidth="1"/>
    <col min="2567" max="2567" width="4" style="44" customWidth="1"/>
    <col min="2568" max="2568" width="6.42578125" style="44" customWidth="1"/>
    <col min="2569" max="2569" width="12.5703125" style="44" customWidth="1"/>
    <col min="2570" max="2570" width="6.5703125" style="44" customWidth="1"/>
    <col min="2571" max="2571" width="5.140625" style="44" customWidth="1"/>
    <col min="2572" max="2572" width="10" style="44" customWidth="1"/>
    <col min="2573" max="2573" width="12.7109375" style="44" customWidth="1"/>
    <col min="2574" max="2574" width="6.7109375" style="44" customWidth="1"/>
    <col min="2575" max="2575" width="4.5703125" style="44" customWidth="1"/>
    <col min="2576" max="2576" width="16.42578125" style="44" customWidth="1"/>
    <col min="2577" max="2577" width="6.7109375" style="44" customWidth="1"/>
    <col min="2578" max="2816" width="11.42578125" style="44"/>
    <col min="2817" max="2817" width="2.7109375" style="44" customWidth="1"/>
    <col min="2818" max="2818" width="4.85546875" style="44" customWidth="1"/>
    <col min="2819" max="2819" width="4.42578125" style="44" customWidth="1"/>
    <col min="2820" max="2820" width="6.7109375" style="44" customWidth="1"/>
    <col min="2821" max="2821" width="5.7109375" style="44" customWidth="1"/>
    <col min="2822" max="2822" width="6.140625" style="44" customWidth="1"/>
    <col min="2823" max="2823" width="4" style="44" customWidth="1"/>
    <col min="2824" max="2824" width="6.42578125" style="44" customWidth="1"/>
    <col min="2825" max="2825" width="12.5703125" style="44" customWidth="1"/>
    <col min="2826" max="2826" width="6.5703125" style="44" customWidth="1"/>
    <col min="2827" max="2827" width="5.140625" style="44" customWidth="1"/>
    <col min="2828" max="2828" width="10" style="44" customWidth="1"/>
    <col min="2829" max="2829" width="12.7109375" style="44" customWidth="1"/>
    <col min="2830" max="2830" width="6.7109375" style="44" customWidth="1"/>
    <col min="2831" max="2831" width="4.5703125" style="44" customWidth="1"/>
    <col min="2832" max="2832" width="16.42578125" style="44" customWidth="1"/>
    <col min="2833" max="2833" width="6.7109375" style="44" customWidth="1"/>
    <col min="2834" max="3072" width="11.42578125" style="44"/>
    <col min="3073" max="3073" width="2.7109375" style="44" customWidth="1"/>
    <col min="3074" max="3074" width="4.85546875" style="44" customWidth="1"/>
    <col min="3075" max="3075" width="4.42578125" style="44" customWidth="1"/>
    <col min="3076" max="3076" width="6.7109375" style="44" customWidth="1"/>
    <col min="3077" max="3077" width="5.7109375" style="44" customWidth="1"/>
    <col min="3078" max="3078" width="6.140625" style="44" customWidth="1"/>
    <col min="3079" max="3079" width="4" style="44" customWidth="1"/>
    <col min="3080" max="3080" width="6.42578125" style="44" customWidth="1"/>
    <col min="3081" max="3081" width="12.5703125" style="44" customWidth="1"/>
    <col min="3082" max="3082" width="6.5703125" style="44" customWidth="1"/>
    <col min="3083" max="3083" width="5.140625" style="44" customWidth="1"/>
    <col min="3084" max="3084" width="10" style="44" customWidth="1"/>
    <col min="3085" max="3085" width="12.7109375" style="44" customWidth="1"/>
    <col min="3086" max="3086" width="6.7109375" style="44" customWidth="1"/>
    <col min="3087" max="3087" width="4.5703125" style="44" customWidth="1"/>
    <col min="3088" max="3088" width="16.42578125" style="44" customWidth="1"/>
    <col min="3089" max="3089" width="6.7109375" style="44" customWidth="1"/>
    <col min="3090" max="3328" width="11.42578125" style="44"/>
    <col min="3329" max="3329" width="2.7109375" style="44" customWidth="1"/>
    <col min="3330" max="3330" width="4.85546875" style="44" customWidth="1"/>
    <col min="3331" max="3331" width="4.42578125" style="44" customWidth="1"/>
    <col min="3332" max="3332" width="6.7109375" style="44" customWidth="1"/>
    <col min="3333" max="3333" width="5.7109375" style="44" customWidth="1"/>
    <col min="3334" max="3334" width="6.140625" style="44" customWidth="1"/>
    <col min="3335" max="3335" width="4" style="44" customWidth="1"/>
    <col min="3336" max="3336" width="6.42578125" style="44" customWidth="1"/>
    <col min="3337" max="3337" width="12.5703125" style="44" customWidth="1"/>
    <col min="3338" max="3338" width="6.5703125" style="44" customWidth="1"/>
    <col min="3339" max="3339" width="5.140625" style="44" customWidth="1"/>
    <col min="3340" max="3340" width="10" style="44" customWidth="1"/>
    <col min="3341" max="3341" width="12.7109375" style="44" customWidth="1"/>
    <col min="3342" max="3342" width="6.7109375" style="44" customWidth="1"/>
    <col min="3343" max="3343" width="4.5703125" style="44" customWidth="1"/>
    <col min="3344" max="3344" width="16.42578125" style="44" customWidth="1"/>
    <col min="3345" max="3345" width="6.7109375" style="44" customWidth="1"/>
    <col min="3346" max="3584" width="11.42578125" style="44"/>
    <col min="3585" max="3585" width="2.7109375" style="44" customWidth="1"/>
    <col min="3586" max="3586" width="4.85546875" style="44" customWidth="1"/>
    <col min="3587" max="3587" width="4.42578125" style="44" customWidth="1"/>
    <col min="3588" max="3588" width="6.7109375" style="44" customWidth="1"/>
    <col min="3589" max="3589" width="5.7109375" style="44" customWidth="1"/>
    <col min="3590" max="3590" width="6.140625" style="44" customWidth="1"/>
    <col min="3591" max="3591" width="4" style="44" customWidth="1"/>
    <col min="3592" max="3592" width="6.42578125" style="44" customWidth="1"/>
    <col min="3593" max="3593" width="12.5703125" style="44" customWidth="1"/>
    <col min="3594" max="3594" width="6.5703125" style="44" customWidth="1"/>
    <col min="3595" max="3595" width="5.140625" style="44" customWidth="1"/>
    <col min="3596" max="3596" width="10" style="44" customWidth="1"/>
    <col min="3597" max="3597" width="12.7109375" style="44" customWidth="1"/>
    <col min="3598" max="3598" width="6.7109375" style="44" customWidth="1"/>
    <col min="3599" max="3599" width="4.5703125" style="44" customWidth="1"/>
    <col min="3600" max="3600" width="16.42578125" style="44" customWidth="1"/>
    <col min="3601" max="3601" width="6.7109375" style="44" customWidth="1"/>
    <col min="3602" max="3840" width="11.42578125" style="44"/>
    <col min="3841" max="3841" width="2.7109375" style="44" customWidth="1"/>
    <col min="3842" max="3842" width="4.85546875" style="44" customWidth="1"/>
    <col min="3843" max="3843" width="4.42578125" style="44" customWidth="1"/>
    <col min="3844" max="3844" width="6.7109375" style="44" customWidth="1"/>
    <col min="3845" max="3845" width="5.7109375" style="44" customWidth="1"/>
    <col min="3846" max="3846" width="6.140625" style="44" customWidth="1"/>
    <col min="3847" max="3847" width="4" style="44" customWidth="1"/>
    <col min="3848" max="3848" width="6.42578125" style="44" customWidth="1"/>
    <col min="3849" max="3849" width="12.5703125" style="44" customWidth="1"/>
    <col min="3850" max="3850" width="6.5703125" style="44" customWidth="1"/>
    <col min="3851" max="3851" width="5.140625" style="44" customWidth="1"/>
    <col min="3852" max="3852" width="10" style="44" customWidth="1"/>
    <col min="3853" max="3853" width="12.7109375" style="44" customWidth="1"/>
    <col min="3854" max="3854" width="6.7109375" style="44" customWidth="1"/>
    <col min="3855" max="3855" width="4.5703125" style="44" customWidth="1"/>
    <col min="3856" max="3856" width="16.42578125" style="44" customWidth="1"/>
    <col min="3857" max="3857" width="6.7109375" style="44" customWidth="1"/>
    <col min="3858" max="4096" width="11.42578125" style="44"/>
    <col min="4097" max="4097" width="2.7109375" style="44" customWidth="1"/>
    <col min="4098" max="4098" width="4.85546875" style="44" customWidth="1"/>
    <col min="4099" max="4099" width="4.42578125" style="44" customWidth="1"/>
    <col min="4100" max="4100" width="6.7109375" style="44" customWidth="1"/>
    <col min="4101" max="4101" width="5.7109375" style="44" customWidth="1"/>
    <col min="4102" max="4102" width="6.140625" style="44" customWidth="1"/>
    <col min="4103" max="4103" width="4" style="44" customWidth="1"/>
    <col min="4104" max="4104" width="6.42578125" style="44" customWidth="1"/>
    <col min="4105" max="4105" width="12.5703125" style="44" customWidth="1"/>
    <col min="4106" max="4106" width="6.5703125" style="44" customWidth="1"/>
    <col min="4107" max="4107" width="5.140625" style="44" customWidth="1"/>
    <col min="4108" max="4108" width="10" style="44" customWidth="1"/>
    <col min="4109" max="4109" width="12.7109375" style="44" customWidth="1"/>
    <col min="4110" max="4110" width="6.7109375" style="44" customWidth="1"/>
    <col min="4111" max="4111" width="4.5703125" style="44" customWidth="1"/>
    <col min="4112" max="4112" width="16.42578125" style="44" customWidth="1"/>
    <col min="4113" max="4113" width="6.7109375" style="44" customWidth="1"/>
    <col min="4114" max="4352" width="11.42578125" style="44"/>
    <col min="4353" max="4353" width="2.7109375" style="44" customWidth="1"/>
    <col min="4354" max="4354" width="4.85546875" style="44" customWidth="1"/>
    <col min="4355" max="4355" width="4.42578125" style="44" customWidth="1"/>
    <col min="4356" max="4356" width="6.7109375" style="44" customWidth="1"/>
    <col min="4357" max="4357" width="5.7109375" style="44" customWidth="1"/>
    <col min="4358" max="4358" width="6.140625" style="44" customWidth="1"/>
    <col min="4359" max="4359" width="4" style="44" customWidth="1"/>
    <col min="4360" max="4360" width="6.42578125" style="44" customWidth="1"/>
    <col min="4361" max="4361" width="12.5703125" style="44" customWidth="1"/>
    <col min="4362" max="4362" width="6.5703125" style="44" customWidth="1"/>
    <col min="4363" max="4363" width="5.140625" style="44" customWidth="1"/>
    <col min="4364" max="4364" width="10" style="44" customWidth="1"/>
    <col min="4365" max="4365" width="12.7109375" style="44" customWidth="1"/>
    <col min="4366" max="4366" width="6.7109375" style="44" customWidth="1"/>
    <col min="4367" max="4367" width="4.5703125" style="44" customWidth="1"/>
    <col min="4368" max="4368" width="16.42578125" style="44" customWidth="1"/>
    <col min="4369" max="4369" width="6.7109375" style="44" customWidth="1"/>
    <col min="4370" max="4608" width="11.42578125" style="44"/>
    <col min="4609" max="4609" width="2.7109375" style="44" customWidth="1"/>
    <col min="4610" max="4610" width="4.85546875" style="44" customWidth="1"/>
    <col min="4611" max="4611" width="4.42578125" style="44" customWidth="1"/>
    <col min="4612" max="4612" width="6.7109375" style="44" customWidth="1"/>
    <col min="4613" max="4613" width="5.7109375" style="44" customWidth="1"/>
    <col min="4614" max="4614" width="6.140625" style="44" customWidth="1"/>
    <col min="4615" max="4615" width="4" style="44" customWidth="1"/>
    <col min="4616" max="4616" width="6.42578125" style="44" customWidth="1"/>
    <col min="4617" max="4617" width="12.5703125" style="44" customWidth="1"/>
    <col min="4618" max="4618" width="6.5703125" style="44" customWidth="1"/>
    <col min="4619" max="4619" width="5.140625" style="44" customWidth="1"/>
    <col min="4620" max="4620" width="10" style="44" customWidth="1"/>
    <col min="4621" max="4621" width="12.7109375" style="44" customWidth="1"/>
    <col min="4622" max="4622" width="6.7109375" style="44" customWidth="1"/>
    <col min="4623" max="4623" width="4.5703125" style="44" customWidth="1"/>
    <col min="4624" max="4624" width="16.42578125" style="44" customWidth="1"/>
    <col min="4625" max="4625" width="6.7109375" style="44" customWidth="1"/>
    <col min="4626" max="4864" width="11.42578125" style="44"/>
    <col min="4865" max="4865" width="2.7109375" style="44" customWidth="1"/>
    <col min="4866" max="4866" width="4.85546875" style="44" customWidth="1"/>
    <col min="4867" max="4867" width="4.42578125" style="44" customWidth="1"/>
    <col min="4868" max="4868" width="6.7109375" style="44" customWidth="1"/>
    <col min="4869" max="4869" width="5.7109375" style="44" customWidth="1"/>
    <col min="4870" max="4870" width="6.140625" style="44" customWidth="1"/>
    <col min="4871" max="4871" width="4" style="44" customWidth="1"/>
    <col min="4872" max="4872" width="6.42578125" style="44" customWidth="1"/>
    <col min="4873" max="4873" width="12.5703125" style="44" customWidth="1"/>
    <col min="4874" max="4874" width="6.5703125" style="44" customWidth="1"/>
    <col min="4875" max="4875" width="5.140625" style="44" customWidth="1"/>
    <col min="4876" max="4876" width="10" style="44" customWidth="1"/>
    <col min="4877" max="4877" width="12.7109375" style="44" customWidth="1"/>
    <col min="4878" max="4878" width="6.7109375" style="44" customWidth="1"/>
    <col min="4879" max="4879" width="4.5703125" style="44" customWidth="1"/>
    <col min="4880" max="4880" width="16.42578125" style="44" customWidth="1"/>
    <col min="4881" max="4881" width="6.7109375" style="44" customWidth="1"/>
    <col min="4882" max="5120" width="11.42578125" style="44"/>
    <col min="5121" max="5121" width="2.7109375" style="44" customWidth="1"/>
    <col min="5122" max="5122" width="4.85546875" style="44" customWidth="1"/>
    <col min="5123" max="5123" width="4.42578125" style="44" customWidth="1"/>
    <col min="5124" max="5124" width="6.7109375" style="44" customWidth="1"/>
    <col min="5125" max="5125" width="5.7109375" style="44" customWidth="1"/>
    <col min="5126" max="5126" width="6.140625" style="44" customWidth="1"/>
    <col min="5127" max="5127" width="4" style="44" customWidth="1"/>
    <col min="5128" max="5128" width="6.42578125" style="44" customWidth="1"/>
    <col min="5129" max="5129" width="12.5703125" style="44" customWidth="1"/>
    <col min="5130" max="5130" width="6.5703125" style="44" customWidth="1"/>
    <col min="5131" max="5131" width="5.140625" style="44" customWidth="1"/>
    <col min="5132" max="5132" width="10" style="44" customWidth="1"/>
    <col min="5133" max="5133" width="12.7109375" style="44" customWidth="1"/>
    <col min="5134" max="5134" width="6.7109375" style="44" customWidth="1"/>
    <col min="5135" max="5135" width="4.5703125" style="44" customWidth="1"/>
    <col min="5136" max="5136" width="16.42578125" style="44" customWidth="1"/>
    <col min="5137" max="5137" width="6.7109375" style="44" customWidth="1"/>
    <col min="5138" max="5376" width="11.42578125" style="44"/>
    <col min="5377" max="5377" width="2.7109375" style="44" customWidth="1"/>
    <col min="5378" max="5378" width="4.85546875" style="44" customWidth="1"/>
    <col min="5379" max="5379" width="4.42578125" style="44" customWidth="1"/>
    <col min="5380" max="5380" width="6.7109375" style="44" customWidth="1"/>
    <col min="5381" max="5381" width="5.7109375" style="44" customWidth="1"/>
    <col min="5382" max="5382" width="6.140625" style="44" customWidth="1"/>
    <col min="5383" max="5383" width="4" style="44" customWidth="1"/>
    <col min="5384" max="5384" width="6.42578125" style="44" customWidth="1"/>
    <col min="5385" max="5385" width="12.5703125" style="44" customWidth="1"/>
    <col min="5386" max="5386" width="6.5703125" style="44" customWidth="1"/>
    <col min="5387" max="5387" width="5.140625" style="44" customWidth="1"/>
    <col min="5388" max="5388" width="10" style="44" customWidth="1"/>
    <col min="5389" max="5389" width="12.7109375" style="44" customWidth="1"/>
    <col min="5390" max="5390" width="6.7109375" style="44" customWidth="1"/>
    <col min="5391" max="5391" width="4.5703125" style="44" customWidth="1"/>
    <col min="5392" max="5392" width="16.42578125" style="44" customWidth="1"/>
    <col min="5393" max="5393" width="6.7109375" style="44" customWidth="1"/>
    <col min="5394" max="5632" width="11.42578125" style="44"/>
    <col min="5633" max="5633" width="2.7109375" style="44" customWidth="1"/>
    <col min="5634" max="5634" width="4.85546875" style="44" customWidth="1"/>
    <col min="5635" max="5635" width="4.42578125" style="44" customWidth="1"/>
    <col min="5636" max="5636" width="6.7109375" style="44" customWidth="1"/>
    <col min="5637" max="5637" width="5.7109375" style="44" customWidth="1"/>
    <col min="5638" max="5638" width="6.140625" style="44" customWidth="1"/>
    <col min="5639" max="5639" width="4" style="44" customWidth="1"/>
    <col min="5640" max="5640" width="6.42578125" style="44" customWidth="1"/>
    <col min="5641" max="5641" width="12.5703125" style="44" customWidth="1"/>
    <col min="5642" max="5642" width="6.5703125" style="44" customWidth="1"/>
    <col min="5643" max="5643" width="5.140625" style="44" customWidth="1"/>
    <col min="5644" max="5644" width="10" style="44" customWidth="1"/>
    <col min="5645" max="5645" width="12.7109375" style="44" customWidth="1"/>
    <col min="5646" max="5646" width="6.7109375" style="44" customWidth="1"/>
    <col min="5647" max="5647" width="4.5703125" style="44" customWidth="1"/>
    <col min="5648" max="5648" width="16.42578125" style="44" customWidth="1"/>
    <col min="5649" max="5649" width="6.7109375" style="44" customWidth="1"/>
    <col min="5650" max="5888" width="11.42578125" style="44"/>
    <col min="5889" max="5889" width="2.7109375" style="44" customWidth="1"/>
    <col min="5890" max="5890" width="4.85546875" style="44" customWidth="1"/>
    <col min="5891" max="5891" width="4.42578125" style="44" customWidth="1"/>
    <col min="5892" max="5892" width="6.7109375" style="44" customWidth="1"/>
    <col min="5893" max="5893" width="5.7109375" style="44" customWidth="1"/>
    <col min="5894" max="5894" width="6.140625" style="44" customWidth="1"/>
    <col min="5895" max="5895" width="4" style="44" customWidth="1"/>
    <col min="5896" max="5896" width="6.42578125" style="44" customWidth="1"/>
    <col min="5897" max="5897" width="12.5703125" style="44" customWidth="1"/>
    <col min="5898" max="5898" width="6.5703125" style="44" customWidth="1"/>
    <col min="5899" max="5899" width="5.140625" style="44" customWidth="1"/>
    <col min="5900" max="5900" width="10" style="44" customWidth="1"/>
    <col min="5901" max="5901" width="12.7109375" style="44" customWidth="1"/>
    <col min="5902" max="5902" width="6.7109375" style="44" customWidth="1"/>
    <col min="5903" max="5903" width="4.5703125" style="44" customWidth="1"/>
    <col min="5904" max="5904" width="16.42578125" style="44" customWidth="1"/>
    <col min="5905" max="5905" width="6.7109375" style="44" customWidth="1"/>
    <col min="5906" max="6144" width="11.42578125" style="44"/>
    <col min="6145" max="6145" width="2.7109375" style="44" customWidth="1"/>
    <col min="6146" max="6146" width="4.85546875" style="44" customWidth="1"/>
    <col min="6147" max="6147" width="4.42578125" style="44" customWidth="1"/>
    <col min="6148" max="6148" width="6.7109375" style="44" customWidth="1"/>
    <col min="6149" max="6149" width="5.7109375" style="44" customWidth="1"/>
    <col min="6150" max="6150" width="6.140625" style="44" customWidth="1"/>
    <col min="6151" max="6151" width="4" style="44" customWidth="1"/>
    <col min="6152" max="6152" width="6.42578125" style="44" customWidth="1"/>
    <col min="6153" max="6153" width="12.5703125" style="44" customWidth="1"/>
    <col min="6154" max="6154" width="6.5703125" style="44" customWidth="1"/>
    <col min="6155" max="6155" width="5.140625" style="44" customWidth="1"/>
    <col min="6156" max="6156" width="10" style="44" customWidth="1"/>
    <col min="6157" max="6157" width="12.7109375" style="44" customWidth="1"/>
    <col min="6158" max="6158" width="6.7109375" style="44" customWidth="1"/>
    <col min="6159" max="6159" width="4.5703125" style="44" customWidth="1"/>
    <col min="6160" max="6160" width="16.42578125" style="44" customWidth="1"/>
    <col min="6161" max="6161" width="6.7109375" style="44" customWidth="1"/>
    <col min="6162" max="6400" width="11.42578125" style="44"/>
    <col min="6401" max="6401" width="2.7109375" style="44" customWidth="1"/>
    <col min="6402" max="6402" width="4.85546875" style="44" customWidth="1"/>
    <col min="6403" max="6403" width="4.42578125" style="44" customWidth="1"/>
    <col min="6404" max="6404" width="6.7109375" style="44" customWidth="1"/>
    <col min="6405" max="6405" width="5.7109375" style="44" customWidth="1"/>
    <col min="6406" max="6406" width="6.140625" style="44" customWidth="1"/>
    <col min="6407" max="6407" width="4" style="44" customWidth="1"/>
    <col min="6408" max="6408" width="6.42578125" style="44" customWidth="1"/>
    <col min="6409" max="6409" width="12.5703125" style="44" customWidth="1"/>
    <col min="6410" max="6410" width="6.5703125" style="44" customWidth="1"/>
    <col min="6411" max="6411" width="5.140625" style="44" customWidth="1"/>
    <col min="6412" max="6412" width="10" style="44" customWidth="1"/>
    <col min="6413" max="6413" width="12.7109375" style="44" customWidth="1"/>
    <col min="6414" max="6414" width="6.7109375" style="44" customWidth="1"/>
    <col min="6415" max="6415" width="4.5703125" style="44" customWidth="1"/>
    <col min="6416" max="6416" width="16.42578125" style="44" customWidth="1"/>
    <col min="6417" max="6417" width="6.7109375" style="44" customWidth="1"/>
    <col min="6418" max="6656" width="11.42578125" style="44"/>
    <col min="6657" max="6657" width="2.7109375" style="44" customWidth="1"/>
    <col min="6658" max="6658" width="4.85546875" style="44" customWidth="1"/>
    <col min="6659" max="6659" width="4.42578125" style="44" customWidth="1"/>
    <col min="6660" max="6660" width="6.7109375" style="44" customWidth="1"/>
    <col min="6661" max="6661" width="5.7109375" style="44" customWidth="1"/>
    <col min="6662" max="6662" width="6.140625" style="44" customWidth="1"/>
    <col min="6663" max="6663" width="4" style="44" customWidth="1"/>
    <col min="6664" max="6664" width="6.42578125" style="44" customWidth="1"/>
    <col min="6665" max="6665" width="12.5703125" style="44" customWidth="1"/>
    <col min="6666" max="6666" width="6.5703125" style="44" customWidth="1"/>
    <col min="6667" max="6667" width="5.140625" style="44" customWidth="1"/>
    <col min="6668" max="6668" width="10" style="44" customWidth="1"/>
    <col min="6669" max="6669" width="12.7109375" style="44" customWidth="1"/>
    <col min="6670" max="6670" width="6.7109375" style="44" customWidth="1"/>
    <col min="6671" max="6671" width="4.5703125" style="44" customWidth="1"/>
    <col min="6672" max="6672" width="16.42578125" style="44" customWidth="1"/>
    <col min="6673" max="6673" width="6.7109375" style="44" customWidth="1"/>
    <col min="6674" max="6912" width="11.42578125" style="44"/>
    <col min="6913" max="6913" width="2.7109375" style="44" customWidth="1"/>
    <col min="6914" max="6914" width="4.85546875" style="44" customWidth="1"/>
    <col min="6915" max="6915" width="4.42578125" style="44" customWidth="1"/>
    <col min="6916" max="6916" width="6.7109375" style="44" customWidth="1"/>
    <col min="6917" max="6917" width="5.7109375" style="44" customWidth="1"/>
    <col min="6918" max="6918" width="6.140625" style="44" customWidth="1"/>
    <col min="6919" max="6919" width="4" style="44" customWidth="1"/>
    <col min="6920" max="6920" width="6.42578125" style="44" customWidth="1"/>
    <col min="6921" max="6921" width="12.5703125" style="44" customWidth="1"/>
    <col min="6922" max="6922" width="6.5703125" style="44" customWidth="1"/>
    <col min="6923" max="6923" width="5.140625" style="44" customWidth="1"/>
    <col min="6924" max="6924" width="10" style="44" customWidth="1"/>
    <col min="6925" max="6925" width="12.7109375" style="44" customWidth="1"/>
    <col min="6926" max="6926" width="6.7109375" style="44" customWidth="1"/>
    <col min="6927" max="6927" width="4.5703125" style="44" customWidth="1"/>
    <col min="6928" max="6928" width="16.42578125" style="44" customWidth="1"/>
    <col min="6929" max="6929" width="6.7109375" style="44" customWidth="1"/>
    <col min="6930" max="7168" width="11.42578125" style="44"/>
    <col min="7169" max="7169" width="2.7109375" style="44" customWidth="1"/>
    <col min="7170" max="7170" width="4.85546875" style="44" customWidth="1"/>
    <col min="7171" max="7171" width="4.42578125" style="44" customWidth="1"/>
    <col min="7172" max="7172" width="6.7109375" style="44" customWidth="1"/>
    <col min="7173" max="7173" width="5.7109375" style="44" customWidth="1"/>
    <col min="7174" max="7174" width="6.140625" style="44" customWidth="1"/>
    <col min="7175" max="7175" width="4" style="44" customWidth="1"/>
    <col min="7176" max="7176" width="6.42578125" style="44" customWidth="1"/>
    <col min="7177" max="7177" width="12.5703125" style="44" customWidth="1"/>
    <col min="7178" max="7178" width="6.5703125" style="44" customWidth="1"/>
    <col min="7179" max="7179" width="5.140625" style="44" customWidth="1"/>
    <col min="7180" max="7180" width="10" style="44" customWidth="1"/>
    <col min="7181" max="7181" width="12.7109375" style="44" customWidth="1"/>
    <col min="7182" max="7182" width="6.7109375" style="44" customWidth="1"/>
    <col min="7183" max="7183" width="4.5703125" style="44" customWidth="1"/>
    <col min="7184" max="7184" width="16.42578125" style="44" customWidth="1"/>
    <col min="7185" max="7185" width="6.7109375" style="44" customWidth="1"/>
    <col min="7186" max="7424" width="11.42578125" style="44"/>
    <col min="7425" max="7425" width="2.7109375" style="44" customWidth="1"/>
    <col min="7426" max="7426" width="4.85546875" style="44" customWidth="1"/>
    <col min="7427" max="7427" width="4.42578125" style="44" customWidth="1"/>
    <col min="7428" max="7428" width="6.7109375" style="44" customWidth="1"/>
    <col min="7429" max="7429" width="5.7109375" style="44" customWidth="1"/>
    <col min="7430" max="7430" width="6.140625" style="44" customWidth="1"/>
    <col min="7431" max="7431" width="4" style="44" customWidth="1"/>
    <col min="7432" max="7432" width="6.42578125" style="44" customWidth="1"/>
    <col min="7433" max="7433" width="12.5703125" style="44" customWidth="1"/>
    <col min="7434" max="7434" width="6.5703125" style="44" customWidth="1"/>
    <col min="7435" max="7435" width="5.140625" style="44" customWidth="1"/>
    <col min="7436" max="7436" width="10" style="44" customWidth="1"/>
    <col min="7437" max="7437" width="12.7109375" style="44" customWidth="1"/>
    <col min="7438" max="7438" width="6.7109375" style="44" customWidth="1"/>
    <col min="7439" max="7439" width="4.5703125" style="44" customWidth="1"/>
    <col min="7440" max="7440" width="16.42578125" style="44" customWidth="1"/>
    <col min="7441" max="7441" width="6.7109375" style="44" customWidth="1"/>
    <col min="7442" max="7680" width="11.42578125" style="44"/>
    <col min="7681" max="7681" width="2.7109375" style="44" customWidth="1"/>
    <col min="7682" max="7682" width="4.85546875" style="44" customWidth="1"/>
    <col min="7683" max="7683" width="4.42578125" style="44" customWidth="1"/>
    <col min="7684" max="7684" width="6.7109375" style="44" customWidth="1"/>
    <col min="7685" max="7685" width="5.7109375" style="44" customWidth="1"/>
    <col min="7686" max="7686" width="6.140625" style="44" customWidth="1"/>
    <col min="7687" max="7687" width="4" style="44" customWidth="1"/>
    <col min="7688" max="7688" width="6.42578125" style="44" customWidth="1"/>
    <col min="7689" max="7689" width="12.5703125" style="44" customWidth="1"/>
    <col min="7690" max="7690" width="6.5703125" style="44" customWidth="1"/>
    <col min="7691" max="7691" width="5.140625" style="44" customWidth="1"/>
    <col min="7692" max="7692" width="10" style="44" customWidth="1"/>
    <col min="7693" max="7693" width="12.7109375" style="44" customWidth="1"/>
    <col min="7694" max="7694" width="6.7109375" style="44" customWidth="1"/>
    <col min="7695" max="7695" width="4.5703125" style="44" customWidth="1"/>
    <col min="7696" max="7696" width="16.42578125" style="44" customWidth="1"/>
    <col min="7697" max="7697" width="6.7109375" style="44" customWidth="1"/>
    <col min="7698" max="7936" width="11.42578125" style="44"/>
    <col min="7937" max="7937" width="2.7109375" style="44" customWidth="1"/>
    <col min="7938" max="7938" width="4.85546875" style="44" customWidth="1"/>
    <col min="7939" max="7939" width="4.42578125" style="44" customWidth="1"/>
    <col min="7940" max="7940" width="6.7109375" style="44" customWidth="1"/>
    <col min="7941" max="7941" width="5.7109375" style="44" customWidth="1"/>
    <col min="7942" max="7942" width="6.140625" style="44" customWidth="1"/>
    <col min="7943" max="7943" width="4" style="44" customWidth="1"/>
    <col min="7944" max="7944" width="6.42578125" style="44" customWidth="1"/>
    <col min="7945" max="7945" width="12.5703125" style="44" customWidth="1"/>
    <col min="7946" max="7946" width="6.5703125" style="44" customWidth="1"/>
    <col min="7947" max="7947" width="5.140625" style="44" customWidth="1"/>
    <col min="7948" max="7948" width="10" style="44" customWidth="1"/>
    <col min="7949" max="7949" width="12.7109375" style="44" customWidth="1"/>
    <col min="7950" max="7950" width="6.7109375" style="44" customWidth="1"/>
    <col min="7951" max="7951" width="4.5703125" style="44" customWidth="1"/>
    <col min="7952" max="7952" width="16.42578125" style="44" customWidth="1"/>
    <col min="7953" max="7953" width="6.7109375" style="44" customWidth="1"/>
    <col min="7954" max="8192" width="11.42578125" style="44"/>
    <col min="8193" max="8193" width="2.7109375" style="44" customWidth="1"/>
    <col min="8194" max="8194" width="4.85546875" style="44" customWidth="1"/>
    <col min="8195" max="8195" width="4.42578125" style="44" customWidth="1"/>
    <col min="8196" max="8196" width="6.7109375" style="44" customWidth="1"/>
    <col min="8197" max="8197" width="5.7109375" style="44" customWidth="1"/>
    <col min="8198" max="8198" width="6.140625" style="44" customWidth="1"/>
    <col min="8199" max="8199" width="4" style="44" customWidth="1"/>
    <col min="8200" max="8200" width="6.42578125" style="44" customWidth="1"/>
    <col min="8201" max="8201" width="12.5703125" style="44" customWidth="1"/>
    <col min="8202" max="8202" width="6.5703125" style="44" customWidth="1"/>
    <col min="8203" max="8203" width="5.140625" style="44" customWidth="1"/>
    <col min="8204" max="8204" width="10" style="44" customWidth="1"/>
    <col min="8205" max="8205" width="12.7109375" style="44" customWidth="1"/>
    <col min="8206" max="8206" width="6.7109375" style="44" customWidth="1"/>
    <col min="8207" max="8207" width="4.5703125" style="44" customWidth="1"/>
    <col min="8208" max="8208" width="16.42578125" style="44" customWidth="1"/>
    <col min="8209" max="8209" width="6.7109375" style="44" customWidth="1"/>
    <col min="8210" max="8448" width="11.42578125" style="44"/>
    <col min="8449" max="8449" width="2.7109375" style="44" customWidth="1"/>
    <col min="8450" max="8450" width="4.85546875" style="44" customWidth="1"/>
    <col min="8451" max="8451" width="4.42578125" style="44" customWidth="1"/>
    <col min="8452" max="8452" width="6.7109375" style="44" customWidth="1"/>
    <col min="8453" max="8453" width="5.7109375" style="44" customWidth="1"/>
    <col min="8454" max="8454" width="6.140625" style="44" customWidth="1"/>
    <col min="8455" max="8455" width="4" style="44" customWidth="1"/>
    <col min="8456" max="8456" width="6.42578125" style="44" customWidth="1"/>
    <col min="8457" max="8457" width="12.5703125" style="44" customWidth="1"/>
    <col min="8458" max="8458" width="6.5703125" style="44" customWidth="1"/>
    <col min="8459" max="8459" width="5.140625" style="44" customWidth="1"/>
    <col min="8460" max="8460" width="10" style="44" customWidth="1"/>
    <col min="8461" max="8461" width="12.7109375" style="44" customWidth="1"/>
    <col min="8462" max="8462" width="6.7109375" style="44" customWidth="1"/>
    <col min="8463" max="8463" width="4.5703125" style="44" customWidth="1"/>
    <col min="8464" max="8464" width="16.42578125" style="44" customWidth="1"/>
    <col min="8465" max="8465" width="6.7109375" style="44" customWidth="1"/>
    <col min="8466" max="8704" width="11.42578125" style="44"/>
    <col min="8705" max="8705" width="2.7109375" style="44" customWidth="1"/>
    <col min="8706" max="8706" width="4.85546875" style="44" customWidth="1"/>
    <col min="8707" max="8707" width="4.42578125" style="44" customWidth="1"/>
    <col min="8708" max="8708" width="6.7109375" style="44" customWidth="1"/>
    <col min="8709" max="8709" width="5.7109375" style="44" customWidth="1"/>
    <col min="8710" max="8710" width="6.140625" style="44" customWidth="1"/>
    <col min="8711" max="8711" width="4" style="44" customWidth="1"/>
    <col min="8712" max="8712" width="6.42578125" style="44" customWidth="1"/>
    <col min="8713" max="8713" width="12.5703125" style="44" customWidth="1"/>
    <col min="8714" max="8714" width="6.5703125" style="44" customWidth="1"/>
    <col min="8715" max="8715" width="5.140625" style="44" customWidth="1"/>
    <col min="8716" max="8716" width="10" style="44" customWidth="1"/>
    <col min="8717" max="8717" width="12.7109375" style="44" customWidth="1"/>
    <col min="8718" max="8718" width="6.7109375" style="44" customWidth="1"/>
    <col min="8719" max="8719" width="4.5703125" style="44" customWidth="1"/>
    <col min="8720" max="8720" width="16.42578125" style="44" customWidth="1"/>
    <col min="8721" max="8721" width="6.7109375" style="44" customWidth="1"/>
    <col min="8722" max="8960" width="11.42578125" style="44"/>
    <col min="8961" max="8961" width="2.7109375" style="44" customWidth="1"/>
    <col min="8962" max="8962" width="4.85546875" style="44" customWidth="1"/>
    <col min="8963" max="8963" width="4.42578125" style="44" customWidth="1"/>
    <col min="8964" max="8964" width="6.7109375" style="44" customWidth="1"/>
    <col min="8965" max="8965" width="5.7109375" style="44" customWidth="1"/>
    <col min="8966" max="8966" width="6.140625" style="44" customWidth="1"/>
    <col min="8967" max="8967" width="4" style="44" customWidth="1"/>
    <col min="8968" max="8968" width="6.42578125" style="44" customWidth="1"/>
    <col min="8969" max="8969" width="12.5703125" style="44" customWidth="1"/>
    <col min="8970" max="8970" width="6.5703125" style="44" customWidth="1"/>
    <col min="8971" max="8971" width="5.140625" style="44" customWidth="1"/>
    <col min="8972" max="8972" width="10" style="44" customWidth="1"/>
    <col min="8973" max="8973" width="12.7109375" style="44" customWidth="1"/>
    <col min="8974" max="8974" width="6.7109375" style="44" customWidth="1"/>
    <col min="8975" max="8975" width="4.5703125" style="44" customWidth="1"/>
    <col min="8976" max="8976" width="16.42578125" style="44" customWidth="1"/>
    <col min="8977" max="8977" width="6.7109375" style="44" customWidth="1"/>
    <col min="8978" max="9216" width="11.42578125" style="44"/>
    <col min="9217" max="9217" width="2.7109375" style="44" customWidth="1"/>
    <col min="9218" max="9218" width="4.85546875" style="44" customWidth="1"/>
    <col min="9219" max="9219" width="4.42578125" style="44" customWidth="1"/>
    <col min="9220" max="9220" width="6.7109375" style="44" customWidth="1"/>
    <col min="9221" max="9221" width="5.7109375" style="44" customWidth="1"/>
    <col min="9222" max="9222" width="6.140625" style="44" customWidth="1"/>
    <col min="9223" max="9223" width="4" style="44" customWidth="1"/>
    <col min="9224" max="9224" width="6.42578125" style="44" customWidth="1"/>
    <col min="9225" max="9225" width="12.5703125" style="44" customWidth="1"/>
    <col min="9226" max="9226" width="6.5703125" style="44" customWidth="1"/>
    <col min="9227" max="9227" width="5.140625" style="44" customWidth="1"/>
    <col min="9228" max="9228" width="10" style="44" customWidth="1"/>
    <col min="9229" max="9229" width="12.7109375" style="44" customWidth="1"/>
    <col min="9230" max="9230" width="6.7109375" style="44" customWidth="1"/>
    <col min="9231" max="9231" width="4.5703125" style="44" customWidth="1"/>
    <col min="9232" max="9232" width="16.42578125" style="44" customWidth="1"/>
    <col min="9233" max="9233" width="6.7109375" style="44" customWidth="1"/>
    <col min="9234" max="9472" width="11.42578125" style="44"/>
    <col min="9473" max="9473" width="2.7109375" style="44" customWidth="1"/>
    <col min="9474" max="9474" width="4.85546875" style="44" customWidth="1"/>
    <col min="9475" max="9475" width="4.42578125" style="44" customWidth="1"/>
    <col min="9476" max="9476" width="6.7109375" style="44" customWidth="1"/>
    <col min="9477" max="9477" width="5.7109375" style="44" customWidth="1"/>
    <col min="9478" max="9478" width="6.140625" style="44" customWidth="1"/>
    <col min="9479" max="9479" width="4" style="44" customWidth="1"/>
    <col min="9480" max="9480" width="6.42578125" style="44" customWidth="1"/>
    <col min="9481" max="9481" width="12.5703125" style="44" customWidth="1"/>
    <col min="9482" max="9482" width="6.5703125" style="44" customWidth="1"/>
    <col min="9483" max="9483" width="5.140625" style="44" customWidth="1"/>
    <col min="9484" max="9484" width="10" style="44" customWidth="1"/>
    <col min="9485" max="9485" width="12.7109375" style="44" customWidth="1"/>
    <col min="9486" max="9486" width="6.7109375" style="44" customWidth="1"/>
    <col min="9487" max="9487" width="4.5703125" style="44" customWidth="1"/>
    <col min="9488" max="9488" width="16.42578125" style="44" customWidth="1"/>
    <col min="9489" max="9489" width="6.7109375" style="44" customWidth="1"/>
    <col min="9490" max="9728" width="11.42578125" style="44"/>
    <col min="9729" max="9729" width="2.7109375" style="44" customWidth="1"/>
    <col min="9730" max="9730" width="4.85546875" style="44" customWidth="1"/>
    <col min="9731" max="9731" width="4.42578125" style="44" customWidth="1"/>
    <col min="9732" max="9732" width="6.7109375" style="44" customWidth="1"/>
    <col min="9733" max="9733" width="5.7109375" style="44" customWidth="1"/>
    <col min="9734" max="9734" width="6.140625" style="44" customWidth="1"/>
    <col min="9735" max="9735" width="4" style="44" customWidth="1"/>
    <col min="9736" max="9736" width="6.42578125" style="44" customWidth="1"/>
    <col min="9737" max="9737" width="12.5703125" style="44" customWidth="1"/>
    <col min="9738" max="9738" width="6.5703125" style="44" customWidth="1"/>
    <col min="9739" max="9739" width="5.140625" style="44" customWidth="1"/>
    <col min="9740" max="9740" width="10" style="44" customWidth="1"/>
    <col min="9741" max="9741" width="12.7109375" style="44" customWidth="1"/>
    <col min="9742" max="9742" width="6.7109375" style="44" customWidth="1"/>
    <col min="9743" max="9743" width="4.5703125" style="44" customWidth="1"/>
    <col min="9744" max="9744" width="16.42578125" style="44" customWidth="1"/>
    <col min="9745" max="9745" width="6.7109375" style="44" customWidth="1"/>
    <col min="9746" max="9984" width="11.42578125" style="44"/>
    <col min="9985" max="9985" width="2.7109375" style="44" customWidth="1"/>
    <col min="9986" max="9986" width="4.85546875" style="44" customWidth="1"/>
    <col min="9987" max="9987" width="4.42578125" style="44" customWidth="1"/>
    <col min="9988" max="9988" width="6.7109375" style="44" customWidth="1"/>
    <col min="9989" max="9989" width="5.7109375" style="44" customWidth="1"/>
    <col min="9990" max="9990" width="6.140625" style="44" customWidth="1"/>
    <col min="9991" max="9991" width="4" style="44" customWidth="1"/>
    <col min="9992" max="9992" width="6.42578125" style="44" customWidth="1"/>
    <col min="9993" max="9993" width="12.5703125" style="44" customWidth="1"/>
    <col min="9994" max="9994" width="6.5703125" style="44" customWidth="1"/>
    <col min="9995" max="9995" width="5.140625" style="44" customWidth="1"/>
    <col min="9996" max="9996" width="10" style="44" customWidth="1"/>
    <col min="9997" max="9997" width="12.7109375" style="44" customWidth="1"/>
    <col min="9998" max="9998" width="6.7109375" style="44" customWidth="1"/>
    <col min="9999" max="9999" width="4.5703125" style="44" customWidth="1"/>
    <col min="10000" max="10000" width="16.42578125" style="44" customWidth="1"/>
    <col min="10001" max="10001" width="6.7109375" style="44" customWidth="1"/>
    <col min="10002" max="10240" width="11.42578125" style="44"/>
    <col min="10241" max="10241" width="2.7109375" style="44" customWidth="1"/>
    <col min="10242" max="10242" width="4.85546875" style="44" customWidth="1"/>
    <col min="10243" max="10243" width="4.42578125" style="44" customWidth="1"/>
    <col min="10244" max="10244" width="6.7109375" style="44" customWidth="1"/>
    <col min="10245" max="10245" width="5.7109375" style="44" customWidth="1"/>
    <col min="10246" max="10246" width="6.140625" style="44" customWidth="1"/>
    <col min="10247" max="10247" width="4" style="44" customWidth="1"/>
    <col min="10248" max="10248" width="6.42578125" style="44" customWidth="1"/>
    <col min="10249" max="10249" width="12.5703125" style="44" customWidth="1"/>
    <col min="10250" max="10250" width="6.5703125" style="44" customWidth="1"/>
    <col min="10251" max="10251" width="5.140625" style="44" customWidth="1"/>
    <col min="10252" max="10252" width="10" style="44" customWidth="1"/>
    <col min="10253" max="10253" width="12.7109375" style="44" customWidth="1"/>
    <col min="10254" max="10254" width="6.7109375" style="44" customWidth="1"/>
    <col min="10255" max="10255" width="4.5703125" style="44" customWidth="1"/>
    <col min="10256" max="10256" width="16.42578125" style="44" customWidth="1"/>
    <col min="10257" max="10257" width="6.7109375" style="44" customWidth="1"/>
    <col min="10258" max="10496" width="11.42578125" style="44"/>
    <col min="10497" max="10497" width="2.7109375" style="44" customWidth="1"/>
    <col min="10498" max="10498" width="4.85546875" style="44" customWidth="1"/>
    <col min="10499" max="10499" width="4.42578125" style="44" customWidth="1"/>
    <col min="10500" max="10500" width="6.7109375" style="44" customWidth="1"/>
    <col min="10501" max="10501" width="5.7109375" style="44" customWidth="1"/>
    <col min="10502" max="10502" width="6.140625" style="44" customWidth="1"/>
    <col min="10503" max="10503" width="4" style="44" customWidth="1"/>
    <col min="10504" max="10504" width="6.42578125" style="44" customWidth="1"/>
    <col min="10505" max="10505" width="12.5703125" style="44" customWidth="1"/>
    <col min="10506" max="10506" width="6.5703125" style="44" customWidth="1"/>
    <col min="10507" max="10507" width="5.140625" style="44" customWidth="1"/>
    <col min="10508" max="10508" width="10" style="44" customWidth="1"/>
    <col min="10509" max="10509" width="12.7109375" style="44" customWidth="1"/>
    <col min="10510" max="10510" width="6.7109375" style="44" customWidth="1"/>
    <col min="10511" max="10511" width="4.5703125" style="44" customWidth="1"/>
    <col min="10512" max="10512" width="16.42578125" style="44" customWidth="1"/>
    <col min="10513" max="10513" width="6.7109375" style="44" customWidth="1"/>
    <col min="10514" max="10752" width="11.42578125" style="44"/>
    <col min="10753" max="10753" width="2.7109375" style="44" customWidth="1"/>
    <col min="10754" max="10754" width="4.85546875" style="44" customWidth="1"/>
    <col min="10755" max="10755" width="4.42578125" style="44" customWidth="1"/>
    <col min="10756" max="10756" width="6.7109375" style="44" customWidth="1"/>
    <col min="10757" max="10757" width="5.7109375" style="44" customWidth="1"/>
    <col min="10758" max="10758" width="6.140625" style="44" customWidth="1"/>
    <col min="10759" max="10759" width="4" style="44" customWidth="1"/>
    <col min="10760" max="10760" width="6.42578125" style="44" customWidth="1"/>
    <col min="10761" max="10761" width="12.5703125" style="44" customWidth="1"/>
    <col min="10762" max="10762" width="6.5703125" style="44" customWidth="1"/>
    <col min="10763" max="10763" width="5.140625" style="44" customWidth="1"/>
    <col min="10764" max="10764" width="10" style="44" customWidth="1"/>
    <col min="10765" max="10765" width="12.7109375" style="44" customWidth="1"/>
    <col min="10766" max="10766" width="6.7109375" style="44" customWidth="1"/>
    <col min="10767" max="10767" width="4.5703125" style="44" customWidth="1"/>
    <col min="10768" max="10768" width="16.42578125" style="44" customWidth="1"/>
    <col min="10769" max="10769" width="6.7109375" style="44" customWidth="1"/>
    <col min="10770" max="11008" width="11.42578125" style="44"/>
    <col min="11009" max="11009" width="2.7109375" style="44" customWidth="1"/>
    <col min="11010" max="11010" width="4.85546875" style="44" customWidth="1"/>
    <col min="11011" max="11011" width="4.42578125" style="44" customWidth="1"/>
    <col min="11012" max="11012" width="6.7109375" style="44" customWidth="1"/>
    <col min="11013" max="11013" width="5.7109375" style="44" customWidth="1"/>
    <col min="11014" max="11014" width="6.140625" style="44" customWidth="1"/>
    <col min="11015" max="11015" width="4" style="44" customWidth="1"/>
    <col min="11016" max="11016" width="6.42578125" style="44" customWidth="1"/>
    <col min="11017" max="11017" width="12.5703125" style="44" customWidth="1"/>
    <col min="11018" max="11018" width="6.5703125" style="44" customWidth="1"/>
    <col min="11019" max="11019" width="5.140625" style="44" customWidth="1"/>
    <col min="11020" max="11020" width="10" style="44" customWidth="1"/>
    <col min="11021" max="11021" width="12.7109375" style="44" customWidth="1"/>
    <col min="11022" max="11022" width="6.7109375" style="44" customWidth="1"/>
    <col min="11023" max="11023" width="4.5703125" style="44" customWidth="1"/>
    <col min="11024" max="11024" width="16.42578125" style="44" customWidth="1"/>
    <col min="11025" max="11025" width="6.7109375" style="44" customWidth="1"/>
    <col min="11026" max="11264" width="11.42578125" style="44"/>
    <col min="11265" max="11265" width="2.7109375" style="44" customWidth="1"/>
    <col min="11266" max="11266" width="4.85546875" style="44" customWidth="1"/>
    <col min="11267" max="11267" width="4.42578125" style="44" customWidth="1"/>
    <col min="11268" max="11268" width="6.7109375" style="44" customWidth="1"/>
    <col min="11269" max="11269" width="5.7109375" style="44" customWidth="1"/>
    <col min="11270" max="11270" width="6.140625" style="44" customWidth="1"/>
    <col min="11271" max="11271" width="4" style="44" customWidth="1"/>
    <col min="11272" max="11272" width="6.42578125" style="44" customWidth="1"/>
    <col min="11273" max="11273" width="12.5703125" style="44" customWidth="1"/>
    <col min="11274" max="11274" width="6.5703125" style="44" customWidth="1"/>
    <col min="11275" max="11275" width="5.140625" style="44" customWidth="1"/>
    <col min="11276" max="11276" width="10" style="44" customWidth="1"/>
    <col min="11277" max="11277" width="12.7109375" style="44" customWidth="1"/>
    <col min="11278" max="11278" width="6.7109375" style="44" customWidth="1"/>
    <col min="11279" max="11279" width="4.5703125" style="44" customWidth="1"/>
    <col min="11280" max="11280" width="16.42578125" style="44" customWidth="1"/>
    <col min="11281" max="11281" width="6.7109375" style="44" customWidth="1"/>
    <col min="11282" max="11520" width="11.42578125" style="44"/>
    <col min="11521" max="11521" width="2.7109375" style="44" customWidth="1"/>
    <col min="11522" max="11522" width="4.85546875" style="44" customWidth="1"/>
    <col min="11523" max="11523" width="4.42578125" style="44" customWidth="1"/>
    <col min="11524" max="11524" width="6.7109375" style="44" customWidth="1"/>
    <col min="11525" max="11525" width="5.7109375" style="44" customWidth="1"/>
    <col min="11526" max="11526" width="6.140625" style="44" customWidth="1"/>
    <col min="11527" max="11527" width="4" style="44" customWidth="1"/>
    <col min="11528" max="11528" width="6.42578125" style="44" customWidth="1"/>
    <col min="11529" max="11529" width="12.5703125" style="44" customWidth="1"/>
    <col min="11530" max="11530" width="6.5703125" style="44" customWidth="1"/>
    <col min="11531" max="11531" width="5.140625" style="44" customWidth="1"/>
    <col min="11532" max="11532" width="10" style="44" customWidth="1"/>
    <col min="11533" max="11533" width="12.7109375" style="44" customWidth="1"/>
    <col min="11534" max="11534" width="6.7109375" style="44" customWidth="1"/>
    <col min="11535" max="11535" width="4.5703125" style="44" customWidth="1"/>
    <col min="11536" max="11536" width="16.42578125" style="44" customWidth="1"/>
    <col min="11537" max="11537" width="6.7109375" style="44" customWidth="1"/>
    <col min="11538" max="11776" width="11.42578125" style="44"/>
    <col min="11777" max="11777" width="2.7109375" style="44" customWidth="1"/>
    <col min="11778" max="11778" width="4.85546875" style="44" customWidth="1"/>
    <col min="11779" max="11779" width="4.42578125" style="44" customWidth="1"/>
    <col min="11780" max="11780" width="6.7109375" style="44" customWidth="1"/>
    <col min="11781" max="11781" width="5.7109375" style="44" customWidth="1"/>
    <col min="11782" max="11782" width="6.140625" style="44" customWidth="1"/>
    <col min="11783" max="11783" width="4" style="44" customWidth="1"/>
    <col min="11784" max="11784" width="6.42578125" style="44" customWidth="1"/>
    <col min="11785" max="11785" width="12.5703125" style="44" customWidth="1"/>
    <col min="11786" max="11786" width="6.5703125" style="44" customWidth="1"/>
    <col min="11787" max="11787" width="5.140625" style="44" customWidth="1"/>
    <col min="11788" max="11788" width="10" style="44" customWidth="1"/>
    <col min="11789" max="11789" width="12.7109375" style="44" customWidth="1"/>
    <col min="11790" max="11790" width="6.7109375" style="44" customWidth="1"/>
    <col min="11791" max="11791" width="4.5703125" style="44" customWidth="1"/>
    <col min="11792" max="11792" width="16.42578125" style="44" customWidth="1"/>
    <col min="11793" max="11793" width="6.7109375" style="44" customWidth="1"/>
    <col min="11794" max="12032" width="11.42578125" style="44"/>
    <col min="12033" max="12033" width="2.7109375" style="44" customWidth="1"/>
    <col min="12034" max="12034" width="4.85546875" style="44" customWidth="1"/>
    <col min="12035" max="12035" width="4.42578125" style="44" customWidth="1"/>
    <col min="12036" max="12036" width="6.7109375" style="44" customWidth="1"/>
    <col min="12037" max="12037" width="5.7109375" style="44" customWidth="1"/>
    <col min="12038" max="12038" width="6.140625" style="44" customWidth="1"/>
    <col min="12039" max="12039" width="4" style="44" customWidth="1"/>
    <col min="12040" max="12040" width="6.42578125" style="44" customWidth="1"/>
    <col min="12041" max="12041" width="12.5703125" style="44" customWidth="1"/>
    <col min="12042" max="12042" width="6.5703125" style="44" customWidth="1"/>
    <col min="12043" max="12043" width="5.140625" style="44" customWidth="1"/>
    <col min="12044" max="12044" width="10" style="44" customWidth="1"/>
    <col min="12045" max="12045" width="12.7109375" style="44" customWidth="1"/>
    <col min="12046" max="12046" width="6.7109375" style="44" customWidth="1"/>
    <col min="12047" max="12047" width="4.5703125" style="44" customWidth="1"/>
    <col min="12048" max="12048" width="16.42578125" style="44" customWidth="1"/>
    <col min="12049" max="12049" width="6.7109375" style="44" customWidth="1"/>
    <col min="12050" max="12288" width="11.42578125" style="44"/>
    <col min="12289" max="12289" width="2.7109375" style="44" customWidth="1"/>
    <col min="12290" max="12290" width="4.85546875" style="44" customWidth="1"/>
    <col min="12291" max="12291" width="4.42578125" style="44" customWidth="1"/>
    <col min="12292" max="12292" width="6.7109375" style="44" customWidth="1"/>
    <col min="12293" max="12293" width="5.7109375" style="44" customWidth="1"/>
    <col min="12294" max="12294" width="6.140625" style="44" customWidth="1"/>
    <col min="12295" max="12295" width="4" style="44" customWidth="1"/>
    <col min="12296" max="12296" width="6.42578125" style="44" customWidth="1"/>
    <col min="12297" max="12297" width="12.5703125" style="44" customWidth="1"/>
    <col min="12298" max="12298" width="6.5703125" style="44" customWidth="1"/>
    <col min="12299" max="12299" width="5.140625" style="44" customWidth="1"/>
    <col min="12300" max="12300" width="10" style="44" customWidth="1"/>
    <col min="12301" max="12301" width="12.7109375" style="44" customWidth="1"/>
    <col min="12302" max="12302" width="6.7109375" style="44" customWidth="1"/>
    <col min="12303" max="12303" width="4.5703125" style="44" customWidth="1"/>
    <col min="12304" max="12304" width="16.42578125" style="44" customWidth="1"/>
    <col min="12305" max="12305" width="6.7109375" style="44" customWidth="1"/>
    <col min="12306" max="12544" width="11.42578125" style="44"/>
    <col min="12545" max="12545" width="2.7109375" style="44" customWidth="1"/>
    <col min="12546" max="12546" width="4.85546875" style="44" customWidth="1"/>
    <col min="12547" max="12547" width="4.42578125" style="44" customWidth="1"/>
    <col min="12548" max="12548" width="6.7109375" style="44" customWidth="1"/>
    <col min="12549" max="12549" width="5.7109375" style="44" customWidth="1"/>
    <col min="12550" max="12550" width="6.140625" style="44" customWidth="1"/>
    <col min="12551" max="12551" width="4" style="44" customWidth="1"/>
    <col min="12552" max="12552" width="6.42578125" style="44" customWidth="1"/>
    <col min="12553" max="12553" width="12.5703125" style="44" customWidth="1"/>
    <col min="12554" max="12554" width="6.5703125" style="44" customWidth="1"/>
    <col min="12555" max="12555" width="5.140625" style="44" customWidth="1"/>
    <col min="12556" max="12556" width="10" style="44" customWidth="1"/>
    <col min="12557" max="12557" width="12.7109375" style="44" customWidth="1"/>
    <col min="12558" max="12558" width="6.7109375" style="44" customWidth="1"/>
    <col min="12559" max="12559" width="4.5703125" style="44" customWidth="1"/>
    <col min="12560" max="12560" width="16.42578125" style="44" customWidth="1"/>
    <col min="12561" max="12561" width="6.7109375" style="44" customWidth="1"/>
    <col min="12562" max="12800" width="11.42578125" style="44"/>
    <col min="12801" max="12801" width="2.7109375" style="44" customWidth="1"/>
    <col min="12802" max="12802" width="4.85546875" style="44" customWidth="1"/>
    <col min="12803" max="12803" width="4.42578125" style="44" customWidth="1"/>
    <col min="12804" max="12804" width="6.7109375" style="44" customWidth="1"/>
    <col min="12805" max="12805" width="5.7109375" style="44" customWidth="1"/>
    <col min="12806" max="12806" width="6.140625" style="44" customWidth="1"/>
    <col min="12807" max="12807" width="4" style="44" customWidth="1"/>
    <col min="12808" max="12808" width="6.42578125" style="44" customWidth="1"/>
    <col min="12809" max="12809" width="12.5703125" style="44" customWidth="1"/>
    <col min="12810" max="12810" width="6.5703125" style="44" customWidth="1"/>
    <col min="12811" max="12811" width="5.140625" style="44" customWidth="1"/>
    <col min="12812" max="12812" width="10" style="44" customWidth="1"/>
    <col min="12813" max="12813" width="12.7109375" style="44" customWidth="1"/>
    <col min="12814" max="12814" width="6.7109375" style="44" customWidth="1"/>
    <col min="12815" max="12815" width="4.5703125" style="44" customWidth="1"/>
    <col min="12816" max="12816" width="16.42578125" style="44" customWidth="1"/>
    <col min="12817" max="12817" width="6.7109375" style="44" customWidth="1"/>
    <col min="12818" max="13056" width="11.42578125" style="44"/>
    <col min="13057" max="13057" width="2.7109375" style="44" customWidth="1"/>
    <col min="13058" max="13058" width="4.85546875" style="44" customWidth="1"/>
    <col min="13059" max="13059" width="4.42578125" style="44" customWidth="1"/>
    <col min="13060" max="13060" width="6.7109375" style="44" customWidth="1"/>
    <col min="13061" max="13061" width="5.7109375" style="44" customWidth="1"/>
    <col min="13062" max="13062" width="6.140625" style="44" customWidth="1"/>
    <col min="13063" max="13063" width="4" style="44" customWidth="1"/>
    <col min="13064" max="13064" width="6.42578125" style="44" customWidth="1"/>
    <col min="13065" max="13065" width="12.5703125" style="44" customWidth="1"/>
    <col min="13066" max="13066" width="6.5703125" style="44" customWidth="1"/>
    <col min="13067" max="13067" width="5.140625" style="44" customWidth="1"/>
    <col min="13068" max="13068" width="10" style="44" customWidth="1"/>
    <col min="13069" max="13069" width="12.7109375" style="44" customWidth="1"/>
    <col min="13070" max="13070" width="6.7109375" style="44" customWidth="1"/>
    <col min="13071" max="13071" width="4.5703125" style="44" customWidth="1"/>
    <col min="13072" max="13072" width="16.42578125" style="44" customWidth="1"/>
    <col min="13073" max="13073" width="6.7109375" style="44" customWidth="1"/>
    <col min="13074" max="13312" width="11.42578125" style="44"/>
    <col min="13313" max="13313" width="2.7109375" style="44" customWidth="1"/>
    <col min="13314" max="13314" width="4.85546875" style="44" customWidth="1"/>
    <col min="13315" max="13315" width="4.42578125" style="44" customWidth="1"/>
    <col min="13316" max="13316" width="6.7109375" style="44" customWidth="1"/>
    <col min="13317" max="13317" width="5.7109375" style="44" customWidth="1"/>
    <col min="13318" max="13318" width="6.140625" style="44" customWidth="1"/>
    <col min="13319" max="13319" width="4" style="44" customWidth="1"/>
    <col min="13320" max="13320" width="6.42578125" style="44" customWidth="1"/>
    <col min="13321" max="13321" width="12.5703125" style="44" customWidth="1"/>
    <col min="13322" max="13322" width="6.5703125" style="44" customWidth="1"/>
    <col min="13323" max="13323" width="5.140625" style="44" customWidth="1"/>
    <col min="13324" max="13324" width="10" style="44" customWidth="1"/>
    <col min="13325" max="13325" width="12.7109375" style="44" customWidth="1"/>
    <col min="13326" max="13326" width="6.7109375" style="44" customWidth="1"/>
    <col min="13327" max="13327" width="4.5703125" style="44" customWidth="1"/>
    <col min="13328" max="13328" width="16.42578125" style="44" customWidth="1"/>
    <col min="13329" max="13329" width="6.7109375" style="44" customWidth="1"/>
    <col min="13330" max="13568" width="11.42578125" style="44"/>
    <col min="13569" max="13569" width="2.7109375" style="44" customWidth="1"/>
    <col min="13570" max="13570" width="4.85546875" style="44" customWidth="1"/>
    <col min="13571" max="13571" width="4.42578125" style="44" customWidth="1"/>
    <col min="13572" max="13572" width="6.7109375" style="44" customWidth="1"/>
    <col min="13573" max="13573" width="5.7109375" style="44" customWidth="1"/>
    <col min="13574" max="13574" width="6.140625" style="44" customWidth="1"/>
    <col min="13575" max="13575" width="4" style="44" customWidth="1"/>
    <col min="13576" max="13576" width="6.42578125" style="44" customWidth="1"/>
    <col min="13577" max="13577" width="12.5703125" style="44" customWidth="1"/>
    <col min="13578" max="13578" width="6.5703125" style="44" customWidth="1"/>
    <col min="13579" max="13579" width="5.140625" style="44" customWidth="1"/>
    <col min="13580" max="13580" width="10" style="44" customWidth="1"/>
    <col min="13581" max="13581" width="12.7109375" style="44" customWidth="1"/>
    <col min="13582" max="13582" width="6.7109375" style="44" customWidth="1"/>
    <col min="13583" max="13583" width="4.5703125" style="44" customWidth="1"/>
    <col min="13584" max="13584" width="16.42578125" style="44" customWidth="1"/>
    <col min="13585" max="13585" width="6.7109375" style="44" customWidth="1"/>
    <col min="13586" max="13824" width="11.42578125" style="44"/>
    <col min="13825" max="13825" width="2.7109375" style="44" customWidth="1"/>
    <col min="13826" max="13826" width="4.85546875" style="44" customWidth="1"/>
    <col min="13827" max="13827" width="4.42578125" style="44" customWidth="1"/>
    <col min="13828" max="13828" width="6.7109375" style="44" customWidth="1"/>
    <col min="13829" max="13829" width="5.7109375" style="44" customWidth="1"/>
    <col min="13830" max="13830" width="6.140625" style="44" customWidth="1"/>
    <col min="13831" max="13831" width="4" style="44" customWidth="1"/>
    <col min="13832" max="13832" width="6.42578125" style="44" customWidth="1"/>
    <col min="13833" max="13833" width="12.5703125" style="44" customWidth="1"/>
    <col min="13834" max="13834" width="6.5703125" style="44" customWidth="1"/>
    <col min="13835" max="13835" width="5.140625" style="44" customWidth="1"/>
    <col min="13836" max="13836" width="10" style="44" customWidth="1"/>
    <col min="13837" max="13837" width="12.7109375" style="44" customWidth="1"/>
    <col min="13838" max="13838" width="6.7109375" style="44" customWidth="1"/>
    <col min="13839" max="13839" width="4.5703125" style="44" customWidth="1"/>
    <col min="13840" max="13840" width="16.42578125" style="44" customWidth="1"/>
    <col min="13841" max="13841" width="6.7109375" style="44" customWidth="1"/>
    <col min="13842" max="14080" width="11.42578125" style="44"/>
    <col min="14081" max="14081" width="2.7109375" style="44" customWidth="1"/>
    <col min="14082" max="14082" width="4.85546875" style="44" customWidth="1"/>
    <col min="14083" max="14083" width="4.42578125" style="44" customWidth="1"/>
    <col min="14084" max="14084" width="6.7109375" style="44" customWidth="1"/>
    <col min="14085" max="14085" width="5.7109375" style="44" customWidth="1"/>
    <col min="14086" max="14086" width="6.140625" style="44" customWidth="1"/>
    <col min="14087" max="14087" width="4" style="44" customWidth="1"/>
    <col min="14088" max="14088" width="6.42578125" style="44" customWidth="1"/>
    <col min="14089" max="14089" width="12.5703125" style="44" customWidth="1"/>
    <col min="14090" max="14090" width="6.5703125" style="44" customWidth="1"/>
    <col min="14091" max="14091" width="5.140625" style="44" customWidth="1"/>
    <col min="14092" max="14092" width="10" style="44" customWidth="1"/>
    <col min="14093" max="14093" width="12.7109375" style="44" customWidth="1"/>
    <col min="14094" max="14094" width="6.7109375" style="44" customWidth="1"/>
    <col min="14095" max="14095" width="4.5703125" style="44" customWidth="1"/>
    <col min="14096" max="14096" width="16.42578125" style="44" customWidth="1"/>
    <col min="14097" max="14097" width="6.7109375" style="44" customWidth="1"/>
    <col min="14098" max="14336" width="11.42578125" style="44"/>
    <col min="14337" max="14337" width="2.7109375" style="44" customWidth="1"/>
    <col min="14338" max="14338" width="4.85546875" style="44" customWidth="1"/>
    <col min="14339" max="14339" width="4.42578125" style="44" customWidth="1"/>
    <col min="14340" max="14340" width="6.7109375" style="44" customWidth="1"/>
    <col min="14341" max="14341" width="5.7109375" style="44" customWidth="1"/>
    <col min="14342" max="14342" width="6.140625" style="44" customWidth="1"/>
    <col min="14343" max="14343" width="4" style="44" customWidth="1"/>
    <col min="14344" max="14344" width="6.42578125" style="44" customWidth="1"/>
    <col min="14345" max="14345" width="12.5703125" style="44" customWidth="1"/>
    <col min="14346" max="14346" width="6.5703125" style="44" customWidth="1"/>
    <col min="14347" max="14347" width="5.140625" style="44" customWidth="1"/>
    <col min="14348" max="14348" width="10" style="44" customWidth="1"/>
    <col min="14349" max="14349" width="12.7109375" style="44" customWidth="1"/>
    <col min="14350" max="14350" width="6.7109375" style="44" customWidth="1"/>
    <col min="14351" max="14351" width="4.5703125" style="44" customWidth="1"/>
    <col min="14352" max="14352" width="16.42578125" style="44" customWidth="1"/>
    <col min="14353" max="14353" width="6.7109375" style="44" customWidth="1"/>
    <col min="14354" max="14592" width="11.42578125" style="44"/>
    <col min="14593" max="14593" width="2.7109375" style="44" customWidth="1"/>
    <col min="14594" max="14594" width="4.85546875" style="44" customWidth="1"/>
    <col min="14595" max="14595" width="4.42578125" style="44" customWidth="1"/>
    <col min="14596" max="14596" width="6.7109375" style="44" customWidth="1"/>
    <col min="14597" max="14597" width="5.7109375" style="44" customWidth="1"/>
    <col min="14598" max="14598" width="6.140625" style="44" customWidth="1"/>
    <col min="14599" max="14599" width="4" style="44" customWidth="1"/>
    <col min="14600" max="14600" width="6.42578125" style="44" customWidth="1"/>
    <col min="14601" max="14601" width="12.5703125" style="44" customWidth="1"/>
    <col min="14602" max="14602" width="6.5703125" style="44" customWidth="1"/>
    <col min="14603" max="14603" width="5.140625" style="44" customWidth="1"/>
    <col min="14604" max="14604" width="10" style="44" customWidth="1"/>
    <col min="14605" max="14605" width="12.7109375" style="44" customWidth="1"/>
    <col min="14606" max="14606" width="6.7109375" style="44" customWidth="1"/>
    <col min="14607" max="14607" width="4.5703125" style="44" customWidth="1"/>
    <col min="14608" max="14608" width="16.42578125" style="44" customWidth="1"/>
    <col min="14609" max="14609" width="6.7109375" style="44" customWidth="1"/>
    <col min="14610" max="14848" width="11.42578125" style="44"/>
    <col min="14849" max="14849" width="2.7109375" style="44" customWidth="1"/>
    <col min="14850" max="14850" width="4.85546875" style="44" customWidth="1"/>
    <col min="14851" max="14851" width="4.42578125" style="44" customWidth="1"/>
    <col min="14852" max="14852" width="6.7109375" style="44" customWidth="1"/>
    <col min="14853" max="14853" width="5.7109375" style="44" customWidth="1"/>
    <col min="14854" max="14854" width="6.140625" style="44" customWidth="1"/>
    <col min="14855" max="14855" width="4" style="44" customWidth="1"/>
    <col min="14856" max="14856" width="6.42578125" style="44" customWidth="1"/>
    <col min="14857" max="14857" width="12.5703125" style="44" customWidth="1"/>
    <col min="14858" max="14858" width="6.5703125" style="44" customWidth="1"/>
    <col min="14859" max="14859" width="5.140625" style="44" customWidth="1"/>
    <col min="14860" max="14860" width="10" style="44" customWidth="1"/>
    <col min="14861" max="14861" width="12.7109375" style="44" customWidth="1"/>
    <col min="14862" max="14862" width="6.7109375" style="44" customWidth="1"/>
    <col min="14863" max="14863" width="4.5703125" style="44" customWidth="1"/>
    <col min="14864" max="14864" width="16.42578125" style="44" customWidth="1"/>
    <col min="14865" max="14865" width="6.7109375" style="44" customWidth="1"/>
    <col min="14866" max="15104" width="11.42578125" style="44"/>
    <col min="15105" max="15105" width="2.7109375" style="44" customWidth="1"/>
    <col min="15106" max="15106" width="4.85546875" style="44" customWidth="1"/>
    <col min="15107" max="15107" width="4.42578125" style="44" customWidth="1"/>
    <col min="15108" max="15108" width="6.7109375" style="44" customWidth="1"/>
    <col min="15109" max="15109" width="5.7109375" style="44" customWidth="1"/>
    <col min="15110" max="15110" width="6.140625" style="44" customWidth="1"/>
    <col min="15111" max="15111" width="4" style="44" customWidth="1"/>
    <col min="15112" max="15112" width="6.42578125" style="44" customWidth="1"/>
    <col min="15113" max="15113" width="12.5703125" style="44" customWidth="1"/>
    <col min="15114" max="15114" width="6.5703125" style="44" customWidth="1"/>
    <col min="15115" max="15115" width="5.140625" style="44" customWidth="1"/>
    <col min="15116" max="15116" width="10" style="44" customWidth="1"/>
    <col min="15117" max="15117" width="12.7109375" style="44" customWidth="1"/>
    <col min="15118" max="15118" width="6.7109375" style="44" customWidth="1"/>
    <col min="15119" max="15119" width="4.5703125" style="44" customWidth="1"/>
    <col min="15120" max="15120" width="16.42578125" style="44" customWidth="1"/>
    <col min="15121" max="15121" width="6.7109375" style="44" customWidth="1"/>
    <col min="15122" max="15360" width="11.42578125" style="44"/>
    <col min="15361" max="15361" width="2.7109375" style="44" customWidth="1"/>
    <col min="15362" max="15362" width="4.85546875" style="44" customWidth="1"/>
    <col min="15363" max="15363" width="4.42578125" style="44" customWidth="1"/>
    <col min="15364" max="15364" width="6.7109375" style="44" customWidth="1"/>
    <col min="15365" max="15365" width="5.7109375" style="44" customWidth="1"/>
    <col min="15366" max="15366" width="6.140625" style="44" customWidth="1"/>
    <col min="15367" max="15367" width="4" style="44" customWidth="1"/>
    <col min="15368" max="15368" width="6.42578125" style="44" customWidth="1"/>
    <col min="15369" max="15369" width="12.5703125" style="44" customWidth="1"/>
    <col min="15370" max="15370" width="6.5703125" style="44" customWidth="1"/>
    <col min="15371" max="15371" width="5.140625" style="44" customWidth="1"/>
    <col min="15372" max="15372" width="10" style="44" customWidth="1"/>
    <col min="15373" max="15373" width="12.7109375" style="44" customWidth="1"/>
    <col min="15374" max="15374" width="6.7109375" style="44" customWidth="1"/>
    <col min="15375" max="15375" width="4.5703125" style="44" customWidth="1"/>
    <col min="15376" max="15376" width="16.42578125" style="44" customWidth="1"/>
    <col min="15377" max="15377" width="6.7109375" style="44" customWidth="1"/>
    <col min="15378" max="15616" width="11.42578125" style="44"/>
    <col min="15617" max="15617" width="2.7109375" style="44" customWidth="1"/>
    <col min="15618" max="15618" width="4.85546875" style="44" customWidth="1"/>
    <col min="15619" max="15619" width="4.42578125" style="44" customWidth="1"/>
    <col min="15620" max="15620" width="6.7109375" style="44" customWidth="1"/>
    <col min="15621" max="15621" width="5.7109375" style="44" customWidth="1"/>
    <col min="15622" max="15622" width="6.140625" style="44" customWidth="1"/>
    <col min="15623" max="15623" width="4" style="44" customWidth="1"/>
    <col min="15624" max="15624" width="6.42578125" style="44" customWidth="1"/>
    <col min="15625" max="15625" width="12.5703125" style="44" customWidth="1"/>
    <col min="15626" max="15626" width="6.5703125" style="44" customWidth="1"/>
    <col min="15627" max="15627" width="5.140625" style="44" customWidth="1"/>
    <col min="15628" max="15628" width="10" style="44" customWidth="1"/>
    <col min="15629" max="15629" width="12.7109375" style="44" customWidth="1"/>
    <col min="15630" max="15630" width="6.7109375" style="44" customWidth="1"/>
    <col min="15631" max="15631" width="4.5703125" style="44" customWidth="1"/>
    <col min="15632" max="15632" width="16.42578125" style="44" customWidth="1"/>
    <col min="15633" max="15633" width="6.7109375" style="44" customWidth="1"/>
    <col min="15634" max="15872" width="11.42578125" style="44"/>
    <col min="15873" max="15873" width="2.7109375" style="44" customWidth="1"/>
    <col min="15874" max="15874" width="4.85546875" style="44" customWidth="1"/>
    <col min="15875" max="15875" width="4.42578125" style="44" customWidth="1"/>
    <col min="15876" max="15876" width="6.7109375" style="44" customWidth="1"/>
    <col min="15877" max="15877" width="5.7109375" style="44" customWidth="1"/>
    <col min="15878" max="15878" width="6.140625" style="44" customWidth="1"/>
    <col min="15879" max="15879" width="4" style="44" customWidth="1"/>
    <col min="15880" max="15880" width="6.42578125" style="44" customWidth="1"/>
    <col min="15881" max="15881" width="12.5703125" style="44" customWidth="1"/>
    <col min="15882" max="15882" width="6.5703125" style="44" customWidth="1"/>
    <col min="15883" max="15883" width="5.140625" style="44" customWidth="1"/>
    <col min="15884" max="15884" width="10" style="44" customWidth="1"/>
    <col min="15885" max="15885" width="12.7109375" style="44" customWidth="1"/>
    <col min="15886" max="15886" width="6.7109375" style="44" customWidth="1"/>
    <col min="15887" max="15887" width="4.5703125" style="44" customWidth="1"/>
    <col min="15888" max="15888" width="16.42578125" style="44" customWidth="1"/>
    <col min="15889" max="15889" width="6.7109375" style="44" customWidth="1"/>
    <col min="15890" max="16128" width="11.42578125" style="44"/>
    <col min="16129" max="16129" width="2.7109375" style="44" customWidth="1"/>
    <col min="16130" max="16130" width="4.85546875" style="44" customWidth="1"/>
    <col min="16131" max="16131" width="4.42578125" style="44" customWidth="1"/>
    <col min="16132" max="16132" width="6.7109375" style="44" customWidth="1"/>
    <col min="16133" max="16133" width="5.7109375" style="44" customWidth="1"/>
    <col min="16134" max="16134" width="6.140625" style="44" customWidth="1"/>
    <col min="16135" max="16135" width="4" style="44" customWidth="1"/>
    <col min="16136" max="16136" width="6.42578125" style="44" customWidth="1"/>
    <col min="16137" max="16137" width="12.5703125" style="44" customWidth="1"/>
    <col min="16138" max="16138" width="6.5703125" style="44" customWidth="1"/>
    <col min="16139" max="16139" width="5.140625" style="44" customWidth="1"/>
    <col min="16140" max="16140" width="10" style="44" customWidth="1"/>
    <col min="16141" max="16141" width="12.7109375" style="44" customWidth="1"/>
    <col min="16142" max="16142" width="6.7109375" style="44" customWidth="1"/>
    <col min="16143" max="16143" width="4.5703125" style="44" customWidth="1"/>
    <col min="16144" max="16144" width="16.42578125" style="44" customWidth="1"/>
    <col min="16145" max="16145" width="6.7109375" style="44" customWidth="1"/>
    <col min="16146" max="16384" width="11.42578125" style="44"/>
  </cols>
  <sheetData>
    <row r="2" spans="1:16" x14ac:dyDescent="0.25">
      <c r="A2" s="94"/>
      <c r="B2" s="94"/>
      <c r="C2" s="94"/>
      <c r="D2" s="94"/>
      <c r="E2" s="94"/>
      <c r="F2" s="94"/>
      <c r="G2" s="94"/>
      <c r="H2" s="94"/>
      <c r="I2" s="94"/>
      <c r="J2" s="94"/>
      <c r="K2" s="94"/>
      <c r="L2" s="94"/>
      <c r="M2" s="94"/>
      <c r="N2" s="94"/>
      <c r="O2" s="95" t="s">
        <v>153</v>
      </c>
      <c r="P2" s="95"/>
    </row>
    <row r="3" spans="1:16" x14ac:dyDescent="0.25">
      <c r="A3" s="94"/>
      <c r="B3" s="94"/>
      <c r="C3" s="94"/>
      <c r="D3" s="94"/>
      <c r="E3" s="94"/>
      <c r="F3" s="94"/>
      <c r="G3" s="94"/>
      <c r="H3" s="94"/>
      <c r="I3" s="94"/>
      <c r="J3" s="94"/>
      <c r="K3" s="94"/>
      <c r="L3" s="94"/>
      <c r="M3" s="96"/>
      <c r="N3" s="96"/>
      <c r="O3" s="97" t="s">
        <v>154</v>
      </c>
      <c r="P3" s="98"/>
    </row>
    <row r="4" spans="1:16" x14ac:dyDescent="0.25">
      <c r="A4" s="94"/>
      <c r="B4" s="94"/>
      <c r="C4" s="94"/>
      <c r="D4" s="94"/>
      <c r="E4" s="94"/>
      <c r="F4" s="94"/>
      <c r="G4" s="94"/>
      <c r="H4" s="94"/>
      <c r="I4" s="94"/>
      <c r="J4" s="94"/>
      <c r="K4" s="94"/>
      <c r="L4" s="94"/>
      <c r="M4" s="96"/>
      <c r="N4" s="96"/>
    </row>
    <row r="5" spans="1:16" x14ac:dyDescent="0.25">
      <c r="A5" s="94"/>
      <c r="B5" s="343" t="s">
        <v>155</v>
      </c>
      <c r="C5" s="343"/>
      <c r="D5" s="343"/>
      <c r="E5" s="343"/>
      <c r="F5" s="343"/>
      <c r="G5" s="343"/>
      <c r="H5" s="343"/>
      <c r="I5" s="343"/>
      <c r="J5" s="343"/>
      <c r="K5" s="343"/>
      <c r="L5" s="343"/>
      <c r="M5" s="343"/>
      <c r="N5" s="343"/>
      <c r="O5" s="343"/>
      <c r="P5" s="343"/>
    </row>
    <row r="6" spans="1:16" x14ac:dyDescent="0.25">
      <c r="A6" s="94"/>
      <c r="B6" s="343"/>
      <c r="C6" s="343"/>
      <c r="D6" s="343"/>
      <c r="E6" s="343"/>
      <c r="F6" s="343"/>
      <c r="G6" s="343"/>
      <c r="H6" s="343"/>
      <c r="I6" s="343"/>
      <c r="J6" s="343"/>
      <c r="K6" s="343"/>
      <c r="L6" s="343"/>
      <c r="M6" s="343"/>
      <c r="N6" s="343"/>
      <c r="O6" s="343"/>
      <c r="P6" s="343"/>
    </row>
    <row r="7" spans="1:16" x14ac:dyDescent="0.25">
      <c r="A7" s="94"/>
      <c r="B7" s="343"/>
      <c r="C7" s="343"/>
      <c r="D7" s="343"/>
      <c r="E7" s="343"/>
      <c r="F7" s="343"/>
      <c r="G7" s="343"/>
      <c r="H7" s="343"/>
      <c r="I7" s="343"/>
      <c r="J7" s="343"/>
      <c r="K7" s="343"/>
      <c r="L7" s="343"/>
      <c r="M7" s="343"/>
      <c r="N7" s="343"/>
      <c r="O7" s="343"/>
      <c r="P7" s="343"/>
    </row>
    <row r="8" spans="1:16" x14ac:dyDescent="0.25">
      <c r="A8" s="94"/>
      <c r="B8" s="99"/>
      <c r="C8" s="99"/>
      <c r="D8" s="99"/>
      <c r="E8" s="99"/>
      <c r="F8" s="99"/>
      <c r="G8" s="99"/>
      <c r="H8" s="99"/>
      <c r="I8" s="99"/>
      <c r="J8" s="99"/>
      <c r="K8" s="99"/>
      <c r="L8" s="99"/>
      <c r="M8" s="99"/>
      <c r="N8" s="99"/>
      <c r="O8" s="99"/>
      <c r="P8" s="99"/>
    </row>
    <row r="9" spans="1:16" x14ac:dyDescent="0.25">
      <c r="A9" s="94"/>
      <c r="B9" s="344" t="s">
        <v>156</v>
      </c>
      <c r="C9" s="344"/>
      <c r="D9" s="344"/>
      <c r="E9" s="344"/>
      <c r="F9" s="344"/>
      <c r="G9" s="344"/>
      <c r="H9" s="344"/>
      <c r="I9" s="344"/>
      <c r="J9" s="344"/>
      <c r="K9" s="344"/>
      <c r="L9" s="344"/>
      <c r="M9" s="94"/>
      <c r="N9" s="94"/>
      <c r="O9" s="94"/>
      <c r="P9" s="94"/>
    </row>
    <row r="10" spans="1:16" x14ac:dyDescent="0.25">
      <c r="A10" s="94"/>
      <c r="B10" s="330" t="s">
        <v>157</v>
      </c>
      <c r="C10" s="330"/>
      <c r="D10" s="330"/>
      <c r="E10" s="330"/>
      <c r="F10" s="330"/>
      <c r="G10" s="330"/>
      <c r="H10" s="326" t="s">
        <v>158</v>
      </c>
      <c r="I10" s="327"/>
      <c r="J10" s="327"/>
      <c r="K10" s="327"/>
      <c r="L10" s="328"/>
      <c r="M10" s="94"/>
      <c r="N10" s="94"/>
      <c r="O10" s="94"/>
      <c r="P10" s="94"/>
    </row>
    <row r="11" spans="1:16" x14ac:dyDescent="0.25">
      <c r="A11" s="94"/>
      <c r="B11" s="330" t="s">
        <v>159</v>
      </c>
      <c r="C11" s="330"/>
      <c r="D11" s="330"/>
      <c r="E11" s="330"/>
      <c r="F11" s="330"/>
      <c r="G11" s="330"/>
      <c r="H11" s="327"/>
      <c r="I11" s="327"/>
      <c r="J11" s="327"/>
      <c r="K11" s="327"/>
      <c r="L11" s="328"/>
      <c r="M11" s="94"/>
      <c r="N11" s="94"/>
      <c r="O11" s="94"/>
      <c r="P11" s="94"/>
    </row>
    <row r="12" spans="1:16" x14ac:dyDescent="0.25">
      <c r="A12" s="94"/>
      <c r="B12" s="326" t="s">
        <v>160</v>
      </c>
      <c r="C12" s="327"/>
      <c r="D12" s="327"/>
      <c r="E12" s="327"/>
      <c r="F12" s="327"/>
      <c r="G12" s="328"/>
      <c r="H12" s="326" t="s">
        <v>161</v>
      </c>
      <c r="I12" s="327"/>
      <c r="J12" s="327"/>
      <c r="K12" s="327"/>
      <c r="L12" s="328"/>
      <c r="M12" s="94"/>
      <c r="N12" s="94"/>
      <c r="O12" s="94"/>
      <c r="P12" s="94"/>
    </row>
    <row r="13" spans="1:16" x14ac:dyDescent="0.25">
      <c r="A13" s="94"/>
      <c r="B13" s="326"/>
      <c r="C13" s="327"/>
      <c r="D13" s="327"/>
      <c r="E13" s="327"/>
      <c r="F13" s="327"/>
      <c r="G13" s="328"/>
      <c r="H13" s="326"/>
      <c r="I13" s="327"/>
      <c r="J13" s="327"/>
      <c r="K13" s="327"/>
      <c r="L13" s="328"/>
      <c r="M13" s="94"/>
      <c r="N13" s="94"/>
      <c r="O13" s="94"/>
      <c r="P13" s="94"/>
    </row>
    <row r="14" spans="1:16" x14ac:dyDescent="0.25">
      <c r="A14" s="94"/>
      <c r="B14" s="326" t="s">
        <v>162</v>
      </c>
      <c r="C14" s="327"/>
      <c r="D14" s="327"/>
      <c r="E14" s="327"/>
      <c r="F14" s="327"/>
      <c r="G14" s="328"/>
      <c r="H14" s="326" t="s">
        <v>163</v>
      </c>
      <c r="I14" s="327"/>
      <c r="J14" s="327"/>
      <c r="K14" s="327"/>
      <c r="L14" s="328"/>
      <c r="M14" s="94"/>
      <c r="N14" s="94"/>
      <c r="O14" s="100"/>
      <c r="P14" s="94"/>
    </row>
    <row r="15" spans="1:16" x14ac:dyDescent="0.25">
      <c r="A15" s="94"/>
      <c r="B15" s="326"/>
      <c r="C15" s="327"/>
      <c r="D15" s="327"/>
      <c r="E15" s="327"/>
      <c r="F15" s="327"/>
      <c r="G15" s="328"/>
      <c r="H15" s="326"/>
      <c r="I15" s="327"/>
      <c r="J15" s="327"/>
      <c r="K15" s="327"/>
      <c r="L15" s="328"/>
      <c r="M15" s="94"/>
      <c r="N15" s="94"/>
      <c r="O15" s="100"/>
      <c r="P15" s="94"/>
    </row>
    <row r="16" spans="1:16" x14ac:dyDescent="0.25">
      <c r="A16" s="94"/>
      <c r="B16" s="101"/>
      <c r="C16" s="101"/>
      <c r="D16" s="101"/>
      <c r="E16" s="101"/>
      <c r="F16" s="101"/>
      <c r="G16" s="101"/>
      <c r="H16" s="102"/>
      <c r="I16" s="102"/>
      <c r="J16" s="103"/>
      <c r="K16" s="103"/>
      <c r="L16" s="103"/>
      <c r="M16" s="94"/>
      <c r="N16" s="94"/>
      <c r="O16" s="100"/>
      <c r="P16" s="94"/>
    </row>
    <row r="17" spans="1:16" x14ac:dyDescent="0.25">
      <c r="A17" s="94"/>
      <c r="B17" s="329" t="s">
        <v>164</v>
      </c>
      <c r="C17" s="329"/>
      <c r="D17" s="329"/>
      <c r="E17" s="329"/>
      <c r="F17" s="329"/>
      <c r="G17" s="329"/>
      <c r="H17" s="329"/>
      <c r="I17" s="329"/>
      <c r="J17" s="329"/>
      <c r="K17" s="329"/>
      <c r="L17" s="329"/>
      <c r="M17" s="329"/>
      <c r="N17" s="329"/>
      <c r="O17" s="329"/>
      <c r="P17" s="94"/>
    </row>
    <row r="18" spans="1:16" x14ac:dyDescent="0.25">
      <c r="A18" s="94"/>
      <c r="B18" s="330" t="s">
        <v>165</v>
      </c>
      <c r="C18" s="330"/>
      <c r="D18" s="331" t="s">
        <v>166</v>
      </c>
      <c r="E18" s="332"/>
      <c r="F18" s="332"/>
      <c r="G18" s="332"/>
      <c r="H18" s="332"/>
      <c r="I18" s="333"/>
      <c r="J18" s="337" t="s">
        <v>167</v>
      </c>
      <c r="K18" s="338"/>
      <c r="L18" s="338"/>
      <c r="M18" s="338"/>
      <c r="N18" s="338"/>
      <c r="O18" s="339"/>
      <c r="P18" s="94"/>
    </row>
    <row r="19" spans="1:16" x14ac:dyDescent="0.25">
      <c r="A19" s="94"/>
      <c r="B19" s="330"/>
      <c r="C19" s="330"/>
      <c r="D19" s="334"/>
      <c r="E19" s="335"/>
      <c r="F19" s="335"/>
      <c r="G19" s="335"/>
      <c r="H19" s="335"/>
      <c r="I19" s="336"/>
      <c r="J19" s="340"/>
      <c r="K19" s="341"/>
      <c r="L19" s="341"/>
      <c r="M19" s="341"/>
      <c r="N19" s="341"/>
      <c r="O19" s="342"/>
      <c r="P19" s="94"/>
    </row>
    <row r="20" spans="1:16" x14ac:dyDescent="0.25">
      <c r="A20" s="94"/>
      <c r="B20" s="296">
        <v>1</v>
      </c>
      <c r="C20" s="297"/>
      <c r="D20" s="284">
        <f>+'anexo B'!A3</f>
        <v>1</v>
      </c>
      <c r="E20" s="285"/>
      <c r="F20" s="285"/>
      <c r="G20" s="285"/>
      <c r="H20" s="285"/>
      <c r="I20" s="286"/>
      <c r="J20" s="293">
        <f>+'anexo B'!E3</f>
        <v>185000972</v>
      </c>
      <c r="K20" s="294"/>
      <c r="L20" s="294"/>
      <c r="M20" s="294"/>
      <c r="N20" s="294"/>
      <c r="O20" s="295"/>
      <c r="P20" s="94"/>
    </row>
    <row r="21" spans="1:16" x14ac:dyDescent="0.25">
      <c r="A21" s="94"/>
      <c r="B21" s="296">
        <v>2</v>
      </c>
      <c r="C21" s="297"/>
      <c r="D21" s="284">
        <f>+'anexo B'!A6</f>
        <v>4</v>
      </c>
      <c r="E21" s="285"/>
      <c r="F21" s="285"/>
      <c r="G21" s="285"/>
      <c r="H21" s="285"/>
      <c r="I21" s="286"/>
      <c r="J21" s="293">
        <f>+'anexo B'!E6</f>
        <v>28289039</v>
      </c>
      <c r="K21" s="294"/>
      <c r="L21" s="294"/>
      <c r="M21" s="294"/>
      <c r="N21" s="294"/>
      <c r="O21" s="295"/>
      <c r="P21" s="94"/>
    </row>
    <row r="22" spans="1:16" x14ac:dyDescent="0.25">
      <c r="A22" s="94"/>
      <c r="B22" s="296">
        <v>3</v>
      </c>
      <c r="C22" s="297"/>
      <c r="D22" s="284">
        <f>+'anexo B'!A9</f>
        <v>5</v>
      </c>
      <c r="E22" s="285"/>
      <c r="F22" s="285"/>
      <c r="G22" s="285"/>
      <c r="H22" s="285"/>
      <c r="I22" s="286"/>
      <c r="J22" s="293">
        <f>+'anexo B'!E9</f>
        <v>30980404</v>
      </c>
      <c r="K22" s="294"/>
      <c r="L22" s="294"/>
      <c r="M22" s="294"/>
      <c r="N22" s="294"/>
      <c r="O22" s="295"/>
      <c r="P22" s="94"/>
    </row>
    <row r="23" spans="1:16" x14ac:dyDescent="0.25">
      <c r="A23" s="94"/>
      <c r="B23" s="296">
        <f>+B22+1</f>
        <v>4</v>
      </c>
      <c r="C23" s="297"/>
      <c r="D23" s="284">
        <f>+'anexo B'!A12</f>
        <v>6</v>
      </c>
      <c r="E23" s="285"/>
      <c r="F23" s="285"/>
      <c r="G23" s="285"/>
      <c r="H23" s="285"/>
      <c r="I23" s="286"/>
      <c r="J23" s="293">
        <f>+'anexo B'!E12</f>
        <v>36319666</v>
      </c>
      <c r="K23" s="294"/>
      <c r="L23" s="294"/>
      <c r="M23" s="294"/>
      <c r="N23" s="294"/>
      <c r="O23" s="295"/>
      <c r="P23" s="94"/>
    </row>
    <row r="24" spans="1:16" x14ac:dyDescent="0.25">
      <c r="A24" s="94"/>
      <c r="B24" s="296">
        <f t="shared" ref="B24:B32" si="0">+B23+1</f>
        <v>5</v>
      </c>
      <c r="C24" s="297"/>
      <c r="D24" s="284">
        <f>+'anexo B'!A13</f>
        <v>7</v>
      </c>
      <c r="E24" s="285"/>
      <c r="F24" s="285"/>
      <c r="G24" s="285"/>
      <c r="H24" s="285"/>
      <c r="I24" s="286"/>
      <c r="J24" s="293">
        <f>+'anexo B'!E13</f>
        <v>6526388</v>
      </c>
      <c r="K24" s="294"/>
      <c r="L24" s="294"/>
      <c r="M24" s="294"/>
      <c r="N24" s="294"/>
      <c r="O24" s="295"/>
      <c r="P24" s="94"/>
    </row>
    <row r="25" spans="1:16" x14ac:dyDescent="0.25">
      <c r="A25" s="94"/>
      <c r="B25" s="296">
        <f t="shared" si="0"/>
        <v>6</v>
      </c>
      <c r="C25" s="297"/>
      <c r="D25" s="284">
        <f>+'anexo B'!A20</f>
        <v>14</v>
      </c>
      <c r="E25" s="285"/>
      <c r="F25" s="285"/>
      <c r="G25" s="285"/>
      <c r="H25" s="285"/>
      <c r="I25" s="286"/>
      <c r="J25" s="293">
        <f>+'anexo B'!E20</f>
        <v>12369939</v>
      </c>
      <c r="K25" s="294"/>
      <c r="L25" s="294"/>
      <c r="M25" s="294"/>
      <c r="N25" s="294"/>
      <c r="O25" s="295"/>
      <c r="P25" s="94"/>
    </row>
    <row r="26" spans="1:16" x14ac:dyDescent="0.25">
      <c r="A26" s="94"/>
      <c r="B26" s="296">
        <f t="shared" si="0"/>
        <v>7</v>
      </c>
      <c r="C26" s="297"/>
      <c r="D26" s="284">
        <f>+'anexo B'!A22</f>
        <v>16</v>
      </c>
      <c r="E26" s="285"/>
      <c r="F26" s="285"/>
      <c r="G26" s="285"/>
      <c r="H26" s="285"/>
      <c r="I26" s="286"/>
      <c r="J26" s="293">
        <f>+'anexo B'!E22</f>
        <v>93166122</v>
      </c>
      <c r="K26" s="294"/>
      <c r="L26" s="294"/>
      <c r="M26" s="294"/>
      <c r="N26" s="294"/>
      <c r="O26" s="295"/>
      <c r="P26" s="94"/>
    </row>
    <row r="27" spans="1:16" x14ac:dyDescent="0.25">
      <c r="A27" s="94"/>
      <c r="B27" s="296">
        <f t="shared" si="0"/>
        <v>8</v>
      </c>
      <c r="C27" s="297"/>
      <c r="D27" s="284">
        <f>+'anexo B'!A26</f>
        <v>17</v>
      </c>
      <c r="E27" s="285"/>
      <c r="F27" s="285"/>
      <c r="G27" s="285"/>
      <c r="H27" s="285"/>
      <c r="I27" s="286"/>
      <c r="J27" s="293">
        <f>+'anexo B'!E26</f>
        <v>2008895</v>
      </c>
      <c r="K27" s="294"/>
      <c r="L27" s="294"/>
      <c r="M27" s="294"/>
      <c r="N27" s="294"/>
      <c r="O27" s="295"/>
      <c r="P27" s="94"/>
    </row>
    <row r="28" spans="1:16" x14ac:dyDescent="0.25">
      <c r="A28" s="94"/>
      <c r="B28" s="296">
        <f t="shared" si="0"/>
        <v>9</v>
      </c>
      <c r="C28" s="297"/>
      <c r="D28" s="284">
        <f>+'anexo B'!A30</f>
        <v>19</v>
      </c>
      <c r="E28" s="285"/>
      <c r="F28" s="285"/>
      <c r="G28" s="285"/>
      <c r="H28" s="285"/>
      <c r="I28" s="286"/>
      <c r="J28" s="293">
        <f>+'anexo B'!E30</f>
        <v>11223608</v>
      </c>
      <c r="K28" s="294"/>
      <c r="L28" s="294"/>
      <c r="M28" s="294"/>
      <c r="N28" s="294"/>
      <c r="O28" s="295"/>
      <c r="P28" s="94"/>
    </row>
    <row r="29" spans="1:16" x14ac:dyDescent="0.25">
      <c r="A29" s="94"/>
      <c r="B29" s="296">
        <f t="shared" si="0"/>
        <v>10</v>
      </c>
      <c r="C29" s="297"/>
      <c r="D29" s="284">
        <f>+'anexo B'!A31</f>
        <v>20</v>
      </c>
      <c r="E29" s="285"/>
      <c r="F29" s="285"/>
      <c r="G29" s="285"/>
      <c r="H29" s="285"/>
      <c r="I29" s="286"/>
      <c r="J29" s="293">
        <f>+'anexo B'!E31</f>
        <v>6526388</v>
      </c>
      <c r="K29" s="294"/>
      <c r="L29" s="294"/>
      <c r="M29" s="294"/>
      <c r="N29" s="294"/>
      <c r="O29" s="295"/>
      <c r="P29" s="94"/>
    </row>
    <row r="30" spans="1:16" x14ac:dyDescent="0.25">
      <c r="A30" s="94"/>
      <c r="B30" s="296">
        <f t="shared" si="0"/>
        <v>11</v>
      </c>
      <c r="C30" s="297"/>
      <c r="D30" s="284">
        <f>+'anexo B'!A34</f>
        <v>23</v>
      </c>
      <c r="E30" s="285"/>
      <c r="F30" s="285"/>
      <c r="G30" s="285"/>
      <c r="H30" s="285"/>
      <c r="I30" s="286"/>
      <c r="J30" s="293">
        <f>+'anexo B'!E34</f>
        <v>1580990</v>
      </c>
      <c r="K30" s="294"/>
      <c r="L30" s="294"/>
      <c r="M30" s="294"/>
      <c r="N30" s="294"/>
      <c r="O30" s="295"/>
      <c r="P30" s="94"/>
    </row>
    <row r="31" spans="1:16" x14ac:dyDescent="0.25">
      <c r="A31" s="94"/>
      <c r="B31" s="296">
        <f t="shared" si="0"/>
        <v>12</v>
      </c>
      <c r="C31" s="297"/>
      <c r="D31" s="284">
        <f>+'anexo B'!A37</f>
        <v>24</v>
      </c>
      <c r="E31" s="285"/>
      <c r="F31" s="285"/>
      <c r="G31" s="285"/>
      <c r="H31" s="285"/>
      <c r="I31" s="286"/>
      <c r="J31" s="293">
        <f>+'anexo B'!E37</f>
        <v>6526388</v>
      </c>
      <c r="K31" s="294"/>
      <c r="L31" s="294"/>
      <c r="M31" s="294"/>
      <c r="N31" s="294"/>
      <c r="O31" s="295"/>
      <c r="P31" s="94"/>
    </row>
    <row r="32" spans="1:16" x14ac:dyDescent="0.25">
      <c r="A32" s="94"/>
      <c r="B32" s="296">
        <f t="shared" si="0"/>
        <v>13</v>
      </c>
      <c r="C32" s="297"/>
      <c r="D32" s="284">
        <f>+'anexo B'!A52</f>
        <v>37</v>
      </c>
      <c r="E32" s="285"/>
      <c r="F32" s="285"/>
      <c r="G32" s="285"/>
      <c r="H32" s="285"/>
      <c r="I32" s="286"/>
      <c r="J32" s="293">
        <f>+'anexo B'!E40</f>
        <v>1174990</v>
      </c>
      <c r="K32" s="294"/>
      <c r="L32" s="294"/>
      <c r="M32" s="294"/>
      <c r="N32" s="294"/>
      <c r="O32" s="295"/>
      <c r="P32" s="94"/>
    </row>
    <row r="33" spans="1:16" x14ac:dyDescent="0.25">
      <c r="A33" s="104"/>
      <c r="B33" s="104"/>
      <c r="C33" s="104"/>
      <c r="D33" s="104"/>
      <c r="E33" s="104"/>
      <c r="F33" s="104"/>
      <c r="G33" s="104"/>
      <c r="H33" s="104"/>
      <c r="I33" s="104"/>
      <c r="J33" s="104"/>
      <c r="K33" s="104"/>
      <c r="L33" s="104"/>
      <c r="M33" s="104"/>
      <c r="N33" s="104"/>
      <c r="O33" s="104"/>
      <c r="P33" s="104"/>
    </row>
    <row r="34" spans="1:16" x14ac:dyDescent="0.25">
      <c r="A34" s="94"/>
      <c r="B34" s="319" t="s">
        <v>168</v>
      </c>
      <c r="C34" s="319"/>
      <c r="D34" s="319"/>
      <c r="E34" s="319"/>
      <c r="F34" s="319"/>
      <c r="G34" s="319"/>
      <c r="H34" s="319"/>
      <c r="I34" s="319"/>
      <c r="J34" s="319"/>
      <c r="K34" s="319"/>
      <c r="L34" s="319"/>
      <c r="M34" s="319"/>
      <c r="N34" s="319"/>
      <c r="O34" s="105"/>
      <c r="P34" s="105"/>
    </row>
    <row r="35" spans="1:16" x14ac:dyDescent="0.25">
      <c r="A35" s="94"/>
      <c r="B35" s="320" t="s">
        <v>169</v>
      </c>
      <c r="C35" s="321"/>
      <c r="D35" s="321"/>
      <c r="E35" s="321"/>
      <c r="F35" s="321"/>
      <c r="G35" s="321"/>
      <c r="H35" s="321"/>
      <c r="I35" s="321"/>
      <c r="J35" s="321"/>
      <c r="K35" s="321"/>
      <c r="L35" s="321"/>
      <c r="M35" s="321"/>
      <c r="N35" s="322"/>
      <c r="O35" s="106"/>
      <c r="P35" s="106"/>
    </row>
    <row r="36" spans="1:16" x14ac:dyDescent="0.25">
      <c r="A36" s="94"/>
      <c r="B36" s="323">
        <f>+RLI!J31</f>
        <v>33914102.5</v>
      </c>
      <c r="C36" s="324"/>
      <c r="D36" s="324"/>
      <c r="E36" s="324"/>
      <c r="F36" s="324"/>
      <c r="G36" s="324"/>
      <c r="H36" s="324"/>
      <c r="I36" s="324"/>
      <c r="J36" s="324"/>
      <c r="K36" s="324"/>
      <c r="L36" s="324"/>
      <c r="M36" s="324"/>
      <c r="N36" s="325"/>
      <c r="O36" s="104"/>
      <c r="P36" s="104"/>
    </row>
    <row r="37" spans="1:16" x14ac:dyDescent="0.25">
      <c r="A37" s="94"/>
      <c r="B37" s="298" t="s">
        <v>170</v>
      </c>
      <c r="C37" s="299"/>
      <c r="D37" s="299"/>
      <c r="E37" s="299"/>
      <c r="F37" s="299"/>
      <c r="G37" s="299"/>
      <c r="H37" s="299"/>
      <c r="I37" s="299"/>
      <c r="J37" s="299"/>
      <c r="K37" s="299"/>
      <c r="L37" s="299"/>
      <c r="M37" s="299"/>
      <c r="N37" s="300"/>
      <c r="O37" s="104"/>
      <c r="P37" s="104"/>
    </row>
    <row r="38" spans="1:16" x14ac:dyDescent="0.25">
      <c r="A38" s="94"/>
      <c r="B38" s="316">
        <f>+B36</f>
        <v>33914102.5</v>
      </c>
      <c r="C38" s="317"/>
      <c r="D38" s="317"/>
      <c r="E38" s="317"/>
      <c r="F38" s="317"/>
      <c r="G38" s="317"/>
      <c r="H38" s="317"/>
      <c r="I38" s="317"/>
      <c r="J38" s="317"/>
      <c r="K38" s="317"/>
      <c r="L38" s="317"/>
      <c r="M38" s="317"/>
      <c r="N38" s="318"/>
      <c r="O38" s="104"/>
      <c r="P38" s="104"/>
    </row>
    <row r="39" spans="1:16" x14ac:dyDescent="0.25">
      <c r="A39" s="94"/>
      <c r="B39" s="107"/>
      <c r="C39" s="108"/>
      <c r="D39" s="108"/>
      <c r="E39" s="108"/>
      <c r="F39" s="108"/>
      <c r="G39" s="108"/>
      <c r="H39" s="108"/>
      <c r="I39" s="108"/>
      <c r="J39" s="108"/>
      <c r="K39" s="108"/>
      <c r="L39" s="107"/>
      <c r="M39" s="107"/>
      <c r="N39" s="107"/>
      <c r="O39" s="104"/>
      <c r="P39" s="104"/>
    </row>
    <row r="40" spans="1:16" x14ac:dyDescent="0.25">
      <c r="A40" s="94"/>
      <c r="B40" s="315" t="s">
        <v>171</v>
      </c>
      <c r="C40" s="315"/>
      <c r="D40" s="315"/>
      <c r="E40" s="315"/>
      <c r="F40" s="315"/>
      <c r="G40" s="315"/>
      <c r="H40" s="315"/>
      <c r="I40" s="315"/>
      <c r="J40" s="315"/>
      <c r="K40" s="315"/>
      <c r="L40" s="315"/>
      <c r="M40" s="315"/>
      <c r="N40" s="315"/>
      <c r="O40" s="315"/>
      <c r="P40" s="315"/>
    </row>
    <row r="41" spans="1:16" ht="33" customHeight="1" x14ac:dyDescent="0.25">
      <c r="A41" s="94"/>
      <c r="B41" s="304" t="s">
        <v>172</v>
      </c>
      <c r="C41" s="305"/>
      <c r="D41" s="306"/>
      <c r="E41" s="304" t="s">
        <v>173</v>
      </c>
      <c r="F41" s="305"/>
      <c r="G41" s="306"/>
      <c r="H41" s="310" t="s">
        <v>174</v>
      </c>
      <c r="I41" s="310"/>
      <c r="J41" s="310"/>
      <c r="K41" s="310"/>
      <c r="L41" s="310"/>
      <c r="M41" s="310"/>
      <c r="N41" s="310" t="s">
        <v>175</v>
      </c>
      <c r="O41" s="310"/>
      <c r="P41" s="310"/>
    </row>
    <row r="42" spans="1:16" ht="21.75" customHeight="1" x14ac:dyDescent="0.25">
      <c r="A42" s="94"/>
      <c r="B42" s="307"/>
      <c r="C42" s="308"/>
      <c r="D42" s="309"/>
      <c r="E42" s="307"/>
      <c r="F42" s="308"/>
      <c r="G42" s="309"/>
      <c r="H42" s="287" t="s">
        <v>176</v>
      </c>
      <c r="I42" s="288"/>
      <c r="J42" s="289"/>
      <c r="K42" s="287" t="s">
        <v>177</v>
      </c>
      <c r="L42" s="288"/>
      <c r="M42" s="289"/>
      <c r="N42" s="310"/>
      <c r="O42" s="310"/>
      <c r="P42" s="310"/>
    </row>
    <row r="43" spans="1:16" ht="21.75" customHeight="1" x14ac:dyDescent="0.25">
      <c r="A43" s="94"/>
      <c r="B43" s="287" t="s">
        <v>260</v>
      </c>
      <c r="C43" s="288"/>
      <c r="D43" s="289"/>
      <c r="E43" s="290">
        <f>+RLI!G40</f>
        <v>22044167</v>
      </c>
      <c r="F43" s="291"/>
      <c r="G43" s="292"/>
      <c r="H43" s="290">
        <f>+RLI!H40</f>
        <v>5511042</v>
      </c>
      <c r="I43" s="291"/>
      <c r="J43" s="292"/>
      <c r="K43" s="138"/>
      <c r="L43" s="139"/>
      <c r="M43" s="140"/>
      <c r="N43" s="287"/>
      <c r="O43" s="288"/>
      <c r="P43" s="289"/>
    </row>
    <row r="44" spans="1:16" x14ac:dyDescent="0.25">
      <c r="A44" s="94"/>
      <c r="B44" s="301" t="s">
        <v>262</v>
      </c>
      <c r="C44" s="301"/>
      <c r="D44" s="301"/>
      <c r="E44" s="290">
        <f>+RLI!G41</f>
        <v>11869936</v>
      </c>
      <c r="F44" s="291"/>
      <c r="G44" s="292"/>
      <c r="H44" s="290">
        <f>+RLI!H41</f>
        <v>2967484</v>
      </c>
      <c r="I44" s="291"/>
      <c r="J44" s="292"/>
      <c r="K44" s="301" t="s">
        <v>178</v>
      </c>
      <c r="L44" s="301"/>
      <c r="M44" s="301"/>
      <c r="N44" s="301" t="s">
        <v>179</v>
      </c>
      <c r="O44" s="301"/>
      <c r="P44" s="301"/>
    </row>
    <row r="47" spans="1:16" x14ac:dyDescent="0.25">
      <c r="B47" s="315" t="s">
        <v>180</v>
      </c>
      <c r="C47" s="315"/>
      <c r="D47" s="315"/>
      <c r="E47" s="315"/>
      <c r="F47" s="315"/>
      <c r="G47" s="315"/>
      <c r="H47" s="315"/>
      <c r="I47" s="315"/>
      <c r="J47" s="315"/>
      <c r="K47" s="315"/>
      <c r="L47" s="315"/>
      <c r="M47" s="315"/>
      <c r="N47" s="315"/>
      <c r="O47" s="315"/>
      <c r="P47" s="315"/>
    </row>
    <row r="48" spans="1:16" ht="24" customHeight="1" x14ac:dyDescent="0.25">
      <c r="B48" s="304" t="s">
        <v>181</v>
      </c>
      <c r="C48" s="305"/>
      <c r="D48" s="306"/>
      <c r="E48" s="304" t="s">
        <v>182</v>
      </c>
      <c r="F48" s="305"/>
      <c r="G48" s="306"/>
      <c r="H48" s="310" t="s">
        <v>183</v>
      </c>
      <c r="I48" s="310"/>
      <c r="J48" s="310"/>
      <c r="K48" s="310"/>
      <c r="L48" s="310"/>
      <c r="M48" s="310"/>
      <c r="N48" s="311" t="s">
        <v>184</v>
      </c>
      <c r="O48" s="311"/>
      <c r="P48" s="311"/>
    </row>
    <row r="49" spans="2:16" ht="33" customHeight="1" x14ac:dyDescent="0.25">
      <c r="B49" s="307"/>
      <c r="C49" s="308"/>
      <c r="D49" s="309"/>
      <c r="E49" s="307"/>
      <c r="F49" s="308"/>
      <c r="G49" s="309"/>
      <c r="H49" s="312" t="s">
        <v>176</v>
      </c>
      <c r="I49" s="313"/>
      <c r="J49" s="314"/>
      <c r="K49" s="312" t="s">
        <v>177</v>
      </c>
      <c r="L49" s="313"/>
      <c r="M49" s="314"/>
      <c r="N49" s="311"/>
      <c r="O49" s="311"/>
      <c r="P49" s="311"/>
    </row>
    <row r="50" spans="2:16" x14ac:dyDescent="0.25">
      <c r="B50" s="301">
        <v>2</v>
      </c>
      <c r="C50" s="301"/>
      <c r="D50" s="301"/>
      <c r="E50" s="302">
        <f>+E44+E43</f>
        <v>33914103</v>
      </c>
      <c r="F50" s="301"/>
      <c r="G50" s="301"/>
      <c r="H50" s="302">
        <f>+H44+H43</f>
        <v>8478526</v>
      </c>
      <c r="I50" s="301"/>
      <c r="J50" s="301"/>
      <c r="K50" s="301"/>
      <c r="L50" s="301"/>
      <c r="M50" s="301"/>
      <c r="N50" s="301"/>
      <c r="O50" s="301"/>
      <c r="P50" s="301"/>
    </row>
    <row r="51" spans="2:16" x14ac:dyDescent="0.25">
      <c r="B51" s="303" t="s">
        <v>185</v>
      </c>
      <c r="C51" s="303"/>
      <c r="D51" s="303"/>
      <c r="E51" s="303"/>
      <c r="F51" s="303"/>
      <c r="G51" s="303"/>
      <c r="H51" s="303"/>
      <c r="I51" s="303"/>
      <c r="J51" s="303"/>
      <c r="K51" s="303"/>
      <c r="L51" s="303"/>
      <c r="M51" s="303"/>
      <c r="N51" s="303"/>
      <c r="O51" s="303"/>
      <c r="P51" s="303"/>
    </row>
    <row r="52" spans="2:16" x14ac:dyDescent="0.25">
      <c r="B52" s="303"/>
      <c r="C52" s="303"/>
      <c r="D52" s="303"/>
      <c r="E52" s="303"/>
      <c r="F52" s="303"/>
      <c r="G52" s="303"/>
      <c r="H52" s="303"/>
      <c r="I52" s="303"/>
      <c r="J52" s="303"/>
      <c r="K52" s="303"/>
      <c r="L52" s="303"/>
      <c r="M52" s="303"/>
      <c r="N52" s="303"/>
      <c r="O52" s="303"/>
      <c r="P52" s="303"/>
    </row>
    <row r="53" spans="2:16" x14ac:dyDescent="0.25">
      <c r="B53" s="109"/>
      <c r="C53" s="109"/>
      <c r="D53" s="109"/>
      <c r="E53" s="109"/>
      <c r="F53" s="109"/>
      <c r="G53" s="109"/>
      <c r="H53" s="109"/>
      <c r="I53" s="109"/>
      <c r="J53" s="109"/>
      <c r="K53" s="109"/>
      <c r="L53" s="109"/>
      <c r="M53" s="109"/>
      <c r="N53" s="109"/>
      <c r="O53" s="109"/>
      <c r="P53" s="109"/>
    </row>
    <row r="54" spans="2:16" x14ac:dyDescent="0.25">
      <c r="B54" s="110"/>
      <c r="C54" s="110"/>
      <c r="D54" s="110"/>
      <c r="E54" s="110"/>
      <c r="F54" s="110"/>
      <c r="G54" s="110"/>
      <c r="H54" s="110"/>
      <c r="I54" s="110"/>
      <c r="J54" s="110"/>
      <c r="K54" s="110"/>
      <c r="L54" s="110"/>
      <c r="M54" s="110"/>
      <c r="N54" s="110"/>
      <c r="O54" s="110"/>
      <c r="P54" s="110"/>
    </row>
    <row r="55" spans="2:16" x14ac:dyDescent="0.25">
      <c r="B55" s="298" t="s">
        <v>186</v>
      </c>
      <c r="C55" s="299"/>
      <c r="D55" s="299"/>
      <c r="E55" s="299"/>
      <c r="F55" s="300"/>
      <c r="G55" s="94"/>
      <c r="H55" s="106"/>
      <c r="I55" s="106"/>
      <c r="J55" s="106"/>
      <c r="K55" s="106"/>
      <c r="L55" s="104"/>
      <c r="M55" s="104"/>
      <c r="N55" s="104"/>
      <c r="O55" s="104"/>
      <c r="P55" s="104"/>
    </row>
    <row r="56" spans="2:16" x14ac:dyDescent="0.25">
      <c r="B56" s="298"/>
      <c r="C56" s="299"/>
      <c r="D56" s="299"/>
      <c r="E56" s="299"/>
      <c r="F56" s="300"/>
      <c r="G56" s="104"/>
      <c r="H56" s="104"/>
      <c r="I56" s="104"/>
      <c r="J56" s="104"/>
      <c r="K56" s="104"/>
      <c r="L56" s="105"/>
      <c r="M56" s="105"/>
      <c r="N56" s="105"/>
      <c r="O56" s="105"/>
      <c r="P56" s="105"/>
    </row>
  </sheetData>
  <mergeCells count="93">
    <mergeCell ref="B5:P7"/>
    <mergeCell ref="B9:L9"/>
    <mergeCell ref="B10:G10"/>
    <mergeCell ref="H10:L10"/>
    <mergeCell ref="B11:G11"/>
    <mergeCell ref="H11:L11"/>
    <mergeCell ref="B12:G12"/>
    <mergeCell ref="H12:L12"/>
    <mergeCell ref="B13:G13"/>
    <mergeCell ref="H13:L13"/>
    <mergeCell ref="B14:G14"/>
    <mergeCell ref="H14:L14"/>
    <mergeCell ref="B36:N36"/>
    <mergeCell ref="B15:G15"/>
    <mergeCell ref="H15:L15"/>
    <mergeCell ref="B17:O17"/>
    <mergeCell ref="B18:C19"/>
    <mergeCell ref="D18:I19"/>
    <mergeCell ref="J18:O19"/>
    <mergeCell ref="H44:J44"/>
    <mergeCell ref="K44:M44"/>
    <mergeCell ref="N44:P44"/>
    <mergeCell ref="B47:P47"/>
    <mergeCell ref="B37:N37"/>
    <mergeCell ref="B38:N38"/>
    <mergeCell ref="B40:P40"/>
    <mergeCell ref="B41:D42"/>
    <mergeCell ref="E41:G42"/>
    <mergeCell ref="H41:M41"/>
    <mergeCell ref="N41:P42"/>
    <mergeCell ref="H42:J42"/>
    <mergeCell ref="K42:M42"/>
    <mergeCell ref="H50:J50"/>
    <mergeCell ref="K50:M50"/>
    <mergeCell ref="N50:P50"/>
    <mergeCell ref="B51:P52"/>
    <mergeCell ref="B48:D49"/>
    <mergeCell ref="E48:G49"/>
    <mergeCell ref="H48:M48"/>
    <mergeCell ref="N48:P49"/>
    <mergeCell ref="H49:J49"/>
    <mergeCell ref="K49:M49"/>
    <mergeCell ref="B55:F55"/>
    <mergeCell ref="B56:F56"/>
    <mergeCell ref="B20:C20"/>
    <mergeCell ref="B21:C21"/>
    <mergeCell ref="B22:C22"/>
    <mergeCell ref="B23:C23"/>
    <mergeCell ref="B24:C24"/>
    <mergeCell ref="B25:C25"/>
    <mergeCell ref="B26:C26"/>
    <mergeCell ref="B27:C27"/>
    <mergeCell ref="B50:D50"/>
    <mergeCell ref="E50:G50"/>
    <mergeCell ref="B44:D44"/>
    <mergeCell ref="E44:G44"/>
    <mergeCell ref="B34:N34"/>
    <mergeCell ref="B35:N35"/>
    <mergeCell ref="B28:C28"/>
    <mergeCell ref="B29:C29"/>
    <mergeCell ref="B30:C30"/>
    <mergeCell ref="B31:C31"/>
    <mergeCell ref="B32:C32"/>
    <mergeCell ref="J30:O30"/>
    <mergeCell ref="J20:O20"/>
    <mergeCell ref="J21:O21"/>
    <mergeCell ref="J22:O22"/>
    <mergeCell ref="J23:O23"/>
    <mergeCell ref="J24:O24"/>
    <mergeCell ref="B43:D43"/>
    <mergeCell ref="E43:G43"/>
    <mergeCell ref="H43:J43"/>
    <mergeCell ref="N43:P43"/>
    <mergeCell ref="D20:I20"/>
    <mergeCell ref="D21:I21"/>
    <mergeCell ref="D22:I22"/>
    <mergeCell ref="D23:I23"/>
    <mergeCell ref="D24:I24"/>
    <mergeCell ref="J31:O31"/>
    <mergeCell ref="J32:O32"/>
    <mergeCell ref="J25:O25"/>
    <mergeCell ref="J26:O26"/>
    <mergeCell ref="J27:O27"/>
    <mergeCell ref="J28:O28"/>
    <mergeCell ref="J29:O29"/>
    <mergeCell ref="D31:I31"/>
    <mergeCell ref="D32:I32"/>
    <mergeCell ref="D25:I25"/>
    <mergeCell ref="D26:I26"/>
    <mergeCell ref="D27:I27"/>
    <mergeCell ref="D28:I28"/>
    <mergeCell ref="D29:I29"/>
    <mergeCell ref="D30:I30"/>
  </mergeCells>
  <pageMargins left="0.7" right="0.7" top="0.75" bottom="0.75" header="0.3" footer="0.3"/>
  <pageSetup scale="64"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67C35-801B-4F1B-B05F-DDA478CB6A45}">
  <dimension ref="A1:G63"/>
  <sheetViews>
    <sheetView topLeftCell="A44" workbookViewId="0">
      <selection activeCell="E52" sqref="E52"/>
    </sheetView>
  </sheetViews>
  <sheetFormatPr baseColWidth="10" defaultColWidth="8" defaultRowHeight="15" x14ac:dyDescent="0.25"/>
  <cols>
    <col min="1" max="1" width="20.7109375" style="114" customWidth="1"/>
    <col min="2" max="2" width="94.42578125" style="114" bestFit="1" customWidth="1"/>
    <col min="3" max="3" width="14.28515625" style="114" customWidth="1"/>
    <col min="4" max="4" width="2" style="114" bestFit="1" customWidth="1"/>
    <col min="5" max="5" width="22.140625" style="114" customWidth="1"/>
    <col min="6" max="6" width="8" style="114"/>
    <col min="7" max="7" width="11.5703125" style="114" bestFit="1" customWidth="1"/>
    <col min="8" max="16384" width="8" style="114"/>
  </cols>
  <sheetData>
    <row r="1" spans="1:5" ht="28.5" customHeight="1" x14ac:dyDescent="0.25">
      <c r="A1" s="111" t="s">
        <v>187</v>
      </c>
      <c r="B1" s="112" t="s">
        <v>188</v>
      </c>
      <c r="C1" s="113" t="s">
        <v>189</v>
      </c>
      <c r="D1" s="113"/>
    </row>
    <row r="2" spans="1:5" ht="14.1" customHeight="1" x14ac:dyDescent="0.25">
      <c r="A2" s="347" t="s">
        <v>190</v>
      </c>
      <c r="B2" s="348"/>
      <c r="C2" s="349"/>
      <c r="D2" s="121" t="s">
        <v>191</v>
      </c>
      <c r="E2" s="124"/>
    </row>
    <row r="3" spans="1:5" ht="15" customHeight="1" x14ac:dyDescent="0.25">
      <c r="A3" s="115">
        <v>1</v>
      </c>
      <c r="B3" s="111" t="s">
        <v>192</v>
      </c>
      <c r="C3" s="116">
        <v>628</v>
      </c>
      <c r="D3" s="121" t="s">
        <v>191</v>
      </c>
      <c r="E3" s="129">
        <f>+GETPIVOTDATA("ganancias",'apoyo anexo b'!$A$3,"Rec2",628)</f>
        <v>185000972</v>
      </c>
    </row>
    <row r="4" spans="1:5" ht="14.1" customHeight="1" x14ac:dyDescent="0.25">
      <c r="A4" s="115">
        <v>2</v>
      </c>
      <c r="B4" s="111" t="s">
        <v>193</v>
      </c>
      <c r="C4" s="116">
        <v>851</v>
      </c>
      <c r="D4" s="121" t="s">
        <v>191</v>
      </c>
      <c r="E4" s="129"/>
    </row>
    <row r="5" spans="1:5" ht="14.1" customHeight="1" x14ac:dyDescent="0.25">
      <c r="A5" s="115">
        <v>3</v>
      </c>
      <c r="B5" s="111" t="s">
        <v>194</v>
      </c>
      <c r="C5" s="116">
        <v>629</v>
      </c>
      <c r="D5" s="121" t="s">
        <v>191</v>
      </c>
      <c r="E5" s="129"/>
    </row>
    <row r="6" spans="1:5" ht="14.1" customHeight="1" x14ac:dyDescent="0.25">
      <c r="A6" s="115">
        <v>4</v>
      </c>
      <c r="B6" s="111" t="s">
        <v>195</v>
      </c>
      <c r="C6" s="116">
        <v>651</v>
      </c>
      <c r="D6" s="121" t="s">
        <v>191</v>
      </c>
      <c r="E6" s="129">
        <f>+GETPIVOTDATA("ganancias",'apoyo anexo b'!$A$3,"Rec2",651)</f>
        <v>28289039</v>
      </c>
    </row>
    <row r="7" spans="1:5" ht="14.1" customHeight="1" x14ac:dyDescent="0.25">
      <c r="A7" s="345" t="s">
        <v>196</v>
      </c>
      <c r="B7" s="346"/>
      <c r="C7" s="113" t="s">
        <v>197</v>
      </c>
      <c r="D7" s="121" t="s">
        <v>197</v>
      </c>
      <c r="E7" s="129">
        <f>+SUM(E3:E6)</f>
        <v>213290011</v>
      </c>
    </row>
    <row r="8" spans="1:5" ht="14.1" customHeight="1" x14ac:dyDescent="0.25">
      <c r="A8" s="347" t="s">
        <v>198</v>
      </c>
      <c r="B8" s="348"/>
      <c r="C8" s="349"/>
      <c r="D8" s="121" t="s">
        <v>199</v>
      </c>
      <c r="E8" s="129"/>
    </row>
    <row r="9" spans="1:5" ht="15" customHeight="1" x14ac:dyDescent="0.25">
      <c r="A9" s="116">
        <v>5</v>
      </c>
      <c r="B9" s="111" t="s">
        <v>200</v>
      </c>
      <c r="C9" s="116">
        <v>630</v>
      </c>
      <c r="D9" s="121" t="s">
        <v>199</v>
      </c>
      <c r="E9" s="129">
        <f>+GETPIVOTDATA("Perdidas",'apoyo anexo b'!$A$3,"Rec2",630)</f>
        <v>30980404</v>
      </c>
    </row>
    <row r="10" spans="1:5" ht="14.1" customHeight="1" x14ac:dyDescent="0.25">
      <c r="A10" s="354" t="s">
        <v>201</v>
      </c>
      <c r="B10" s="355"/>
      <c r="C10" s="113" t="s">
        <v>197</v>
      </c>
      <c r="D10" s="121" t="s">
        <v>197</v>
      </c>
      <c r="E10" s="129">
        <f>+E9</f>
        <v>30980404</v>
      </c>
    </row>
    <row r="11" spans="1:5" ht="14.1" customHeight="1" x14ac:dyDescent="0.25">
      <c r="A11" s="347" t="s">
        <v>202</v>
      </c>
      <c r="B11" s="348"/>
      <c r="C11" s="349"/>
      <c r="D11" s="121" t="s">
        <v>199</v>
      </c>
      <c r="E11" s="129"/>
    </row>
    <row r="12" spans="1:5" ht="14.1" customHeight="1" x14ac:dyDescent="0.25">
      <c r="A12" s="115">
        <v>6</v>
      </c>
      <c r="B12" s="111" t="s">
        <v>203</v>
      </c>
      <c r="C12" s="116">
        <v>631</v>
      </c>
      <c r="D12" s="121" t="s">
        <v>199</v>
      </c>
      <c r="E12" s="129">
        <f>+GETPIVOTDATA("Perdidas",'apoyo anexo b'!$A$3,"Rec2",631)</f>
        <v>36319666</v>
      </c>
    </row>
    <row r="13" spans="1:5" ht="14.1" customHeight="1" x14ac:dyDescent="0.25">
      <c r="A13" s="115">
        <v>7</v>
      </c>
      <c r="B13" s="111" t="s">
        <v>204</v>
      </c>
      <c r="C13" s="116">
        <v>632</v>
      </c>
      <c r="D13" s="121" t="s">
        <v>199</v>
      </c>
      <c r="E13" s="129">
        <f>+GETPIVOTDATA("Perdidas",'apoyo anexo b'!$A$3,"Rec2",632)</f>
        <v>6526388</v>
      </c>
    </row>
    <row r="14" spans="1:5" ht="14.1" customHeight="1" x14ac:dyDescent="0.25">
      <c r="A14" s="115">
        <v>8</v>
      </c>
      <c r="B14" s="111" t="s">
        <v>205</v>
      </c>
      <c r="C14" s="116">
        <v>633</v>
      </c>
      <c r="D14" s="121" t="s">
        <v>199</v>
      </c>
      <c r="E14" s="129"/>
    </row>
    <row r="15" spans="1:5" ht="15" customHeight="1" x14ac:dyDescent="0.25">
      <c r="A15" s="115">
        <v>9</v>
      </c>
      <c r="B15" s="111" t="s">
        <v>206</v>
      </c>
      <c r="C15" s="116">
        <v>966</v>
      </c>
      <c r="D15" s="121" t="s">
        <v>199</v>
      </c>
      <c r="E15" s="129"/>
    </row>
    <row r="16" spans="1:5" ht="14.1" customHeight="1" x14ac:dyDescent="0.25">
      <c r="A16" s="115">
        <v>10</v>
      </c>
      <c r="B16" s="111" t="s">
        <v>207</v>
      </c>
      <c r="C16" s="116">
        <v>967</v>
      </c>
      <c r="D16" s="121" t="s">
        <v>199</v>
      </c>
      <c r="E16" s="129"/>
    </row>
    <row r="17" spans="1:7" ht="26.1" customHeight="1" x14ac:dyDescent="0.25">
      <c r="A17" s="115">
        <v>11</v>
      </c>
      <c r="B17" s="111" t="s">
        <v>208</v>
      </c>
      <c r="C17" s="116">
        <v>852</v>
      </c>
      <c r="D17" s="122" t="s">
        <v>199</v>
      </c>
      <c r="E17" s="129"/>
    </row>
    <row r="18" spans="1:7" ht="26.1" customHeight="1" x14ac:dyDescent="0.25">
      <c r="A18" s="115">
        <v>12</v>
      </c>
      <c r="B18" s="111" t="s">
        <v>209</v>
      </c>
      <c r="C18" s="116">
        <v>897</v>
      </c>
      <c r="D18" s="122" t="s">
        <v>199</v>
      </c>
      <c r="E18" s="129"/>
    </row>
    <row r="19" spans="1:7" ht="26.1" customHeight="1" x14ac:dyDescent="0.25">
      <c r="A19" s="115">
        <v>13</v>
      </c>
      <c r="B19" s="111" t="s">
        <v>210</v>
      </c>
      <c r="C19" s="116">
        <v>853</v>
      </c>
      <c r="D19" s="122" t="s">
        <v>199</v>
      </c>
      <c r="E19" s="129"/>
    </row>
    <row r="20" spans="1:7" ht="14.1" customHeight="1" x14ac:dyDescent="0.25">
      <c r="A20" s="115">
        <v>14</v>
      </c>
      <c r="B20" s="111" t="s">
        <v>211</v>
      </c>
      <c r="C20" s="116">
        <v>968</v>
      </c>
      <c r="D20" s="121" t="s">
        <v>199</v>
      </c>
      <c r="E20" s="129">
        <f>+GETPIVOTDATA("Perdidas",'apoyo anexo b'!$A$3,"Rec2",968)</f>
        <v>12369939</v>
      </c>
    </row>
    <row r="21" spans="1:7" ht="26.1" customHeight="1" x14ac:dyDescent="0.25">
      <c r="A21" s="115">
        <v>15</v>
      </c>
      <c r="B21" s="111" t="s">
        <v>212</v>
      </c>
      <c r="C21" s="116">
        <v>969</v>
      </c>
      <c r="D21" s="122" t="s">
        <v>199</v>
      </c>
      <c r="E21" s="129"/>
    </row>
    <row r="22" spans="1:7" ht="18" customHeight="1" x14ac:dyDescent="0.25">
      <c r="A22" s="115">
        <v>16</v>
      </c>
      <c r="B22" s="111" t="s">
        <v>213</v>
      </c>
      <c r="C22" s="116">
        <v>635</v>
      </c>
      <c r="D22" s="121" t="s">
        <v>199</v>
      </c>
      <c r="E22" s="129">
        <f>+GETPIVOTDATA("Perdidas",'apoyo anexo b'!$A$3,"Rec2",635)</f>
        <v>93166122</v>
      </c>
    </row>
    <row r="23" spans="1:7" ht="15" customHeight="1" x14ac:dyDescent="0.25">
      <c r="A23" s="345" t="s">
        <v>214</v>
      </c>
      <c r="B23" s="346"/>
      <c r="C23" s="113" t="s">
        <v>197</v>
      </c>
      <c r="D23" s="121" t="s">
        <v>197</v>
      </c>
      <c r="E23" s="129">
        <f>+SUM(E12:E22)</f>
        <v>148382115</v>
      </c>
    </row>
    <row r="24" spans="1:7" ht="14.1" customHeight="1" x14ac:dyDescent="0.25">
      <c r="A24" s="345" t="s">
        <v>215</v>
      </c>
      <c r="B24" s="346"/>
      <c r="C24" s="116">
        <v>636</v>
      </c>
      <c r="D24" s="121" t="s">
        <v>197</v>
      </c>
      <c r="E24" s="129">
        <f>+E7-E10-E23</f>
        <v>33927492</v>
      </c>
    </row>
    <row r="25" spans="1:7" ht="14.1" customHeight="1" x14ac:dyDescent="0.25">
      <c r="A25" s="347" t="s">
        <v>216</v>
      </c>
      <c r="B25" s="348"/>
      <c r="C25" s="348"/>
      <c r="D25" s="348"/>
      <c r="E25" s="129"/>
    </row>
    <row r="26" spans="1:7" ht="14.1" customHeight="1" x14ac:dyDescent="0.25">
      <c r="A26" s="115">
        <v>17</v>
      </c>
      <c r="B26" s="111" t="s">
        <v>217</v>
      </c>
      <c r="C26" s="116">
        <v>637</v>
      </c>
      <c r="D26" s="121" t="s">
        <v>199</v>
      </c>
      <c r="E26" s="129">
        <f>+'Corrección monetaria'!E22-RLI!G11</f>
        <v>2008895</v>
      </c>
    </row>
    <row r="27" spans="1:7" ht="14.1" customHeight="1" x14ac:dyDescent="0.25">
      <c r="A27" s="115">
        <v>18</v>
      </c>
      <c r="B27" s="111" t="s">
        <v>218</v>
      </c>
      <c r="C27" s="116">
        <v>638</v>
      </c>
      <c r="D27" s="121" t="s">
        <v>191</v>
      </c>
      <c r="E27" s="129"/>
    </row>
    <row r="28" spans="1:7" ht="15" customHeight="1" x14ac:dyDescent="0.25">
      <c r="A28" s="345" t="s">
        <v>219</v>
      </c>
      <c r="B28" s="346"/>
      <c r="C28" s="113" t="s">
        <v>197</v>
      </c>
      <c r="D28" s="121" t="s">
        <v>197</v>
      </c>
      <c r="E28" s="129">
        <f>+E26</f>
        <v>2008895</v>
      </c>
    </row>
    <row r="29" spans="1:7" ht="15" customHeight="1" x14ac:dyDescent="0.25">
      <c r="A29" s="351" t="s">
        <v>220</v>
      </c>
      <c r="B29" s="352"/>
      <c r="C29" s="353"/>
      <c r="D29" s="121" t="s">
        <v>191</v>
      </c>
      <c r="E29" s="129"/>
    </row>
    <row r="30" spans="1:7" ht="26.1" customHeight="1" x14ac:dyDescent="0.25">
      <c r="A30" s="116">
        <v>19</v>
      </c>
      <c r="B30" s="111" t="s">
        <v>221</v>
      </c>
      <c r="C30" s="113" t="s">
        <v>191</v>
      </c>
      <c r="D30" s="122" t="s">
        <v>191</v>
      </c>
      <c r="E30" s="129">
        <f>+RLI!G9+RLI!G10</f>
        <v>11223608</v>
      </c>
      <c r="G30" s="514"/>
    </row>
    <row r="31" spans="1:7" ht="14.1" customHeight="1" x14ac:dyDescent="0.25">
      <c r="A31" s="116">
        <v>20</v>
      </c>
      <c r="B31" s="111" t="s">
        <v>204</v>
      </c>
      <c r="C31" s="116">
        <v>926</v>
      </c>
      <c r="D31" s="121" t="s">
        <v>191</v>
      </c>
      <c r="E31" s="129">
        <f>+E13</f>
        <v>6526388</v>
      </c>
    </row>
    <row r="32" spans="1:7" ht="14.1" customHeight="1" x14ac:dyDescent="0.25">
      <c r="A32" s="116">
        <v>21</v>
      </c>
      <c r="B32" s="111" t="s">
        <v>222</v>
      </c>
      <c r="C32" s="116">
        <v>970</v>
      </c>
      <c r="D32" s="121" t="s">
        <v>191</v>
      </c>
      <c r="E32" s="129"/>
    </row>
    <row r="33" spans="1:7" ht="14.1" customHeight="1" x14ac:dyDescent="0.25">
      <c r="A33" s="116">
        <v>22</v>
      </c>
      <c r="B33" s="111" t="s">
        <v>223</v>
      </c>
      <c r="C33" s="116">
        <v>971</v>
      </c>
      <c r="D33" s="121" t="s">
        <v>191</v>
      </c>
      <c r="E33" s="129"/>
    </row>
    <row r="34" spans="1:7" ht="26.1" customHeight="1" x14ac:dyDescent="0.25">
      <c r="A34" s="117">
        <v>23</v>
      </c>
      <c r="B34" s="111" t="s">
        <v>224</v>
      </c>
      <c r="C34" s="117">
        <v>639</v>
      </c>
      <c r="D34" s="123" t="s">
        <v>191</v>
      </c>
      <c r="E34" s="129">
        <f>+RLI!G12+RLI!G13</f>
        <v>1580990</v>
      </c>
      <c r="G34" s="514">
        <f>+E24-E28+E35-E37-E40</f>
        <v>43548205</v>
      </c>
    </row>
    <row r="35" spans="1:7" ht="15" customHeight="1" x14ac:dyDescent="0.25">
      <c r="A35" s="345" t="s">
        <v>225</v>
      </c>
      <c r="B35" s="346"/>
      <c r="C35" s="113" t="s">
        <v>197</v>
      </c>
      <c r="D35" s="121" t="s">
        <v>197</v>
      </c>
      <c r="E35" s="129">
        <f>+E30+E31+E32+E33+E34</f>
        <v>19330986</v>
      </c>
    </row>
    <row r="36" spans="1:7" ht="14.1" customHeight="1" x14ac:dyDescent="0.25">
      <c r="A36" s="347" t="s">
        <v>226</v>
      </c>
      <c r="B36" s="348"/>
      <c r="C36" s="349"/>
      <c r="D36" s="121"/>
      <c r="E36" s="129"/>
    </row>
    <row r="37" spans="1:7" ht="14.1" customHeight="1" x14ac:dyDescent="0.25">
      <c r="A37" s="115">
        <v>24</v>
      </c>
      <c r="B37" s="111" t="s">
        <v>227</v>
      </c>
      <c r="C37" s="116">
        <v>927</v>
      </c>
      <c r="D37" s="121" t="s">
        <v>199</v>
      </c>
      <c r="E37" s="129">
        <f>+E31</f>
        <v>6526388</v>
      </c>
    </row>
    <row r="38" spans="1:7" ht="14.1" customHeight="1" x14ac:dyDescent="0.25">
      <c r="A38" s="115">
        <v>25</v>
      </c>
      <c r="B38" s="111" t="s">
        <v>228</v>
      </c>
      <c r="C38" s="116">
        <v>1000</v>
      </c>
      <c r="D38" s="121" t="s">
        <v>199</v>
      </c>
      <c r="E38" s="129"/>
    </row>
    <row r="39" spans="1:7" ht="14.1" customHeight="1" x14ac:dyDescent="0.25">
      <c r="A39" s="115">
        <v>26</v>
      </c>
      <c r="B39" s="111" t="s">
        <v>229</v>
      </c>
      <c r="C39" s="116">
        <v>827</v>
      </c>
      <c r="D39" s="121" t="s">
        <v>199</v>
      </c>
      <c r="E39" s="129"/>
    </row>
    <row r="40" spans="1:7" ht="26.1" customHeight="1" x14ac:dyDescent="0.25">
      <c r="A40" s="115">
        <v>27</v>
      </c>
      <c r="B40" s="111" t="s">
        <v>230</v>
      </c>
      <c r="C40" s="116">
        <v>928</v>
      </c>
      <c r="D40" s="122" t="s">
        <v>199</v>
      </c>
      <c r="E40" s="129">
        <f>+RLI!G16</f>
        <v>1174990</v>
      </c>
    </row>
    <row r="41" spans="1:7" s="118" customFormat="1" ht="18.75" customHeight="1" x14ac:dyDescent="0.25">
      <c r="A41" s="115">
        <v>28</v>
      </c>
      <c r="B41" s="111" t="s">
        <v>231</v>
      </c>
      <c r="C41" s="116">
        <v>929</v>
      </c>
      <c r="D41" s="122" t="s">
        <v>199</v>
      </c>
      <c r="E41" s="130"/>
    </row>
    <row r="42" spans="1:7" ht="14.1" customHeight="1" x14ac:dyDescent="0.25">
      <c r="A42" s="115">
        <v>29</v>
      </c>
      <c r="B42" s="111" t="s">
        <v>232</v>
      </c>
      <c r="C42" s="116">
        <v>807</v>
      </c>
      <c r="D42" s="121" t="s">
        <v>199</v>
      </c>
      <c r="E42" s="129"/>
    </row>
    <row r="43" spans="1:7" ht="15" customHeight="1" x14ac:dyDescent="0.25">
      <c r="A43" s="115">
        <v>30</v>
      </c>
      <c r="B43" s="111" t="s">
        <v>233</v>
      </c>
      <c r="C43" s="116">
        <v>641</v>
      </c>
      <c r="D43" s="121" t="s">
        <v>199</v>
      </c>
      <c r="E43" s="129"/>
    </row>
    <row r="44" spans="1:7" ht="15" customHeight="1" x14ac:dyDescent="0.25">
      <c r="A44" s="115">
        <v>31</v>
      </c>
      <c r="B44" s="111" t="s">
        <v>234</v>
      </c>
      <c r="C44" s="116">
        <v>642</v>
      </c>
      <c r="D44" s="121" t="s">
        <v>199</v>
      </c>
      <c r="E44" s="129"/>
    </row>
    <row r="45" spans="1:7" ht="14.1" customHeight="1" x14ac:dyDescent="0.25">
      <c r="A45" s="115">
        <v>32</v>
      </c>
      <c r="B45" s="111" t="s">
        <v>235</v>
      </c>
      <c r="C45" s="116">
        <v>973</v>
      </c>
      <c r="D45" s="121" t="s">
        <v>199</v>
      </c>
      <c r="E45" s="129"/>
    </row>
    <row r="46" spans="1:7" ht="14.1" customHeight="1" x14ac:dyDescent="0.25">
      <c r="A46" s="115">
        <v>33</v>
      </c>
      <c r="B46" s="111" t="s">
        <v>236</v>
      </c>
      <c r="C46" s="116">
        <v>640</v>
      </c>
      <c r="D46" s="121" t="s">
        <v>199</v>
      </c>
      <c r="E46" s="129"/>
    </row>
    <row r="47" spans="1:7" ht="14.1" customHeight="1" x14ac:dyDescent="0.25">
      <c r="A47" s="115">
        <v>34</v>
      </c>
      <c r="B47" s="111" t="s">
        <v>237</v>
      </c>
      <c r="C47" s="116">
        <v>634</v>
      </c>
      <c r="D47" s="121" t="s">
        <v>199</v>
      </c>
      <c r="E47" s="129"/>
    </row>
    <row r="48" spans="1:7" ht="26.1" customHeight="1" x14ac:dyDescent="0.25">
      <c r="A48" s="345" t="s">
        <v>238</v>
      </c>
      <c r="B48" s="346"/>
      <c r="C48" s="116">
        <v>643</v>
      </c>
      <c r="D48" s="122" t="s">
        <v>197</v>
      </c>
      <c r="E48" s="129">
        <f>+E24-E28+E35-E37-E40</f>
        <v>43548205</v>
      </c>
    </row>
    <row r="49" spans="1:5" ht="26.1" customHeight="1" x14ac:dyDescent="0.25">
      <c r="A49" s="115">
        <v>35</v>
      </c>
      <c r="B49" s="111" t="s">
        <v>239</v>
      </c>
      <c r="C49" s="112" t="s">
        <v>191</v>
      </c>
      <c r="D49" s="122" t="s">
        <v>191</v>
      </c>
      <c r="E49" s="129"/>
    </row>
    <row r="50" spans="1:5" ht="26.1" customHeight="1" x14ac:dyDescent="0.25">
      <c r="A50" s="115">
        <v>36</v>
      </c>
      <c r="B50" s="111" t="s">
        <v>240</v>
      </c>
      <c r="C50" s="112" t="s">
        <v>191</v>
      </c>
      <c r="D50" s="122" t="s">
        <v>191</v>
      </c>
      <c r="E50" s="129"/>
    </row>
    <row r="51" spans="1:5" ht="30" customHeight="1" x14ac:dyDescent="0.25">
      <c r="A51" s="345" t="s">
        <v>241</v>
      </c>
      <c r="B51" s="346"/>
      <c r="C51" s="112" t="s">
        <v>197</v>
      </c>
      <c r="D51" s="122" t="s">
        <v>197</v>
      </c>
      <c r="E51" s="129">
        <f>+E48</f>
        <v>43548205</v>
      </c>
    </row>
    <row r="52" spans="1:5" ht="14.1" customHeight="1" x14ac:dyDescent="0.25">
      <c r="A52" s="115">
        <v>37</v>
      </c>
      <c r="B52" s="111" t="s">
        <v>242</v>
      </c>
      <c r="C52" s="113" t="s">
        <v>199</v>
      </c>
      <c r="D52" s="121" t="s">
        <v>199</v>
      </c>
      <c r="E52" s="129">
        <f>-RLI!J25</f>
        <v>9634102.5</v>
      </c>
    </row>
    <row r="53" spans="1:5" ht="26.1" customHeight="1" x14ac:dyDescent="0.25">
      <c r="A53" s="119">
        <v>38</v>
      </c>
      <c r="B53" s="120" t="s">
        <v>243</v>
      </c>
      <c r="C53" s="113" t="s">
        <v>199</v>
      </c>
      <c r="D53" s="122" t="s">
        <v>199</v>
      </c>
      <c r="E53" s="129"/>
    </row>
    <row r="54" spans="1:5" ht="26.1" customHeight="1" x14ac:dyDescent="0.25">
      <c r="A54" s="345" t="s">
        <v>244</v>
      </c>
      <c r="B54" s="346"/>
      <c r="C54" s="112" t="s">
        <v>197</v>
      </c>
      <c r="D54" s="122" t="s">
        <v>197</v>
      </c>
      <c r="E54" s="129">
        <f>+E51-E52-E53</f>
        <v>33914102.5</v>
      </c>
    </row>
    <row r="55" spans="1:5" ht="14.1" customHeight="1" x14ac:dyDescent="0.25">
      <c r="A55" s="347" t="s">
        <v>245</v>
      </c>
      <c r="B55" s="348"/>
      <c r="C55" s="348"/>
      <c r="D55" s="348"/>
      <c r="E55" s="129"/>
    </row>
    <row r="56" spans="1:5" ht="26.1" customHeight="1" x14ac:dyDescent="0.25">
      <c r="A56" s="116">
        <v>39</v>
      </c>
      <c r="B56" s="111" t="s">
        <v>246</v>
      </c>
      <c r="C56" s="112" t="s">
        <v>191</v>
      </c>
      <c r="D56" s="122" t="s">
        <v>191</v>
      </c>
      <c r="E56" s="129"/>
    </row>
    <row r="57" spans="1:5" ht="39.950000000000003" customHeight="1" x14ac:dyDescent="0.25">
      <c r="A57" s="116">
        <v>40</v>
      </c>
      <c r="B57" s="111" t="s">
        <v>247</v>
      </c>
      <c r="C57" s="112" t="s">
        <v>191</v>
      </c>
      <c r="D57" s="122" t="s">
        <v>191</v>
      </c>
      <c r="E57" s="129"/>
    </row>
    <row r="58" spans="1:5" ht="15" customHeight="1" x14ac:dyDescent="0.25">
      <c r="A58" s="347" t="s">
        <v>248</v>
      </c>
      <c r="B58" s="348"/>
      <c r="C58" s="349"/>
      <c r="D58" s="121" t="s">
        <v>191</v>
      </c>
      <c r="E58" s="129"/>
    </row>
    <row r="59" spans="1:5" ht="26.1" customHeight="1" x14ac:dyDescent="0.25">
      <c r="A59" s="116">
        <v>41</v>
      </c>
      <c r="B59" s="111" t="s">
        <v>249</v>
      </c>
      <c r="C59" s="112" t="s">
        <v>191</v>
      </c>
      <c r="D59" s="122" t="s">
        <v>191</v>
      </c>
      <c r="E59" s="129"/>
    </row>
    <row r="60" spans="1:5" ht="26.1" customHeight="1" x14ac:dyDescent="0.25">
      <c r="A60" s="116">
        <v>42</v>
      </c>
      <c r="B60" s="111" t="s">
        <v>250</v>
      </c>
      <c r="C60" s="112" t="s">
        <v>191</v>
      </c>
      <c r="D60" s="122" t="s">
        <v>191</v>
      </c>
      <c r="E60" s="129"/>
    </row>
    <row r="61" spans="1:5" ht="26.1" customHeight="1" x14ac:dyDescent="0.25">
      <c r="A61" s="116">
        <v>43</v>
      </c>
      <c r="B61" s="111" t="s">
        <v>251</v>
      </c>
      <c r="C61" s="112" t="s">
        <v>191</v>
      </c>
      <c r="D61" s="122" t="s">
        <v>191</v>
      </c>
      <c r="E61" s="129"/>
    </row>
    <row r="62" spans="1:5" ht="26.1" customHeight="1" x14ac:dyDescent="0.25">
      <c r="A62" s="131">
        <v>44</v>
      </c>
      <c r="B62" s="132" t="s">
        <v>252</v>
      </c>
      <c r="C62" s="133" t="s">
        <v>191</v>
      </c>
      <c r="D62" s="135" t="s">
        <v>191</v>
      </c>
      <c r="E62" s="129"/>
    </row>
    <row r="63" spans="1:5" x14ac:dyDescent="0.25">
      <c r="A63" s="350" t="s">
        <v>258</v>
      </c>
      <c r="B63" s="350"/>
      <c r="C63" s="134" t="s">
        <v>259</v>
      </c>
      <c r="D63" s="124" t="s">
        <v>259</v>
      </c>
      <c r="E63" s="129">
        <f>+E54</f>
        <v>33914102.5</v>
      </c>
    </row>
  </sheetData>
  <mergeCells count="18">
    <mergeCell ref="A23:B23"/>
    <mergeCell ref="A2:C2"/>
    <mergeCell ref="A7:B7"/>
    <mergeCell ref="A8:C8"/>
    <mergeCell ref="A10:B10"/>
    <mergeCell ref="A11:C11"/>
    <mergeCell ref="A63:B63"/>
    <mergeCell ref="A24:B24"/>
    <mergeCell ref="A25:D25"/>
    <mergeCell ref="A28:B28"/>
    <mergeCell ref="A29:C29"/>
    <mergeCell ref="A35:B35"/>
    <mergeCell ref="A36:C36"/>
    <mergeCell ref="A48:B48"/>
    <mergeCell ref="A51:B51"/>
    <mergeCell ref="A54:B54"/>
    <mergeCell ref="A55:D55"/>
    <mergeCell ref="A58:C5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5A799-87AB-49C4-BC3E-48382A811A54}">
  <dimension ref="A3:C11"/>
  <sheetViews>
    <sheetView workbookViewId="0">
      <selection activeCell="D11" sqref="D11"/>
    </sheetView>
  </sheetViews>
  <sheetFormatPr baseColWidth="10" defaultRowHeight="15" x14ac:dyDescent="0.25"/>
  <cols>
    <col min="1" max="1" width="17.5703125" bestFit="1" customWidth="1"/>
    <col min="2" max="2" width="11.5703125" bestFit="1" customWidth="1"/>
    <col min="3" max="3" width="12.5703125" bestFit="1" customWidth="1"/>
    <col min="4" max="8" width="22.42578125" bestFit="1" customWidth="1"/>
    <col min="9" max="9" width="12.5703125" bestFit="1" customWidth="1"/>
  </cols>
  <sheetData>
    <row r="3" spans="1:3" x14ac:dyDescent="0.25">
      <c r="A3" s="125" t="s">
        <v>255</v>
      </c>
      <c r="B3" t="s">
        <v>256</v>
      </c>
      <c r="C3" t="s">
        <v>257</v>
      </c>
    </row>
    <row r="4" spans="1:3" x14ac:dyDescent="0.25">
      <c r="A4" s="126">
        <v>628</v>
      </c>
      <c r="B4" s="128">
        <v>0</v>
      </c>
      <c r="C4" s="128">
        <v>185000972</v>
      </c>
    </row>
    <row r="5" spans="1:3" x14ac:dyDescent="0.25">
      <c r="A5" s="126">
        <v>630</v>
      </c>
      <c r="B5" s="128">
        <v>30980404</v>
      </c>
      <c r="C5" s="128">
        <v>0</v>
      </c>
    </row>
    <row r="6" spans="1:3" x14ac:dyDescent="0.25">
      <c r="A6" s="126">
        <v>631</v>
      </c>
      <c r="B6" s="128">
        <v>36319666</v>
      </c>
      <c r="C6" s="128">
        <v>0</v>
      </c>
    </row>
    <row r="7" spans="1:3" x14ac:dyDescent="0.25">
      <c r="A7" s="126">
        <v>632</v>
      </c>
      <c r="B7" s="128">
        <v>6526388</v>
      </c>
      <c r="C7" s="128">
        <v>0</v>
      </c>
    </row>
    <row r="8" spans="1:3" x14ac:dyDescent="0.25">
      <c r="A8" s="126">
        <v>635</v>
      </c>
      <c r="B8" s="128">
        <v>93166122</v>
      </c>
      <c r="C8" s="128">
        <v>0</v>
      </c>
    </row>
    <row r="9" spans="1:3" x14ac:dyDescent="0.25">
      <c r="A9" s="126">
        <v>651</v>
      </c>
      <c r="B9" s="128">
        <v>0</v>
      </c>
      <c r="C9" s="128">
        <v>28289039</v>
      </c>
    </row>
    <row r="10" spans="1:3" x14ac:dyDescent="0.25">
      <c r="A10" s="126">
        <v>968</v>
      </c>
      <c r="B10" s="128">
        <v>12369939</v>
      </c>
      <c r="C10" s="128">
        <v>0</v>
      </c>
    </row>
    <row r="11" spans="1:3" x14ac:dyDescent="0.25">
      <c r="A11" s="126" t="s">
        <v>254</v>
      </c>
      <c r="B11" s="127">
        <v>179362519</v>
      </c>
      <c r="C11" s="127">
        <v>213290011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66440-8006-4959-A10F-38CD7535A87B}">
  <dimension ref="A2:S28"/>
  <sheetViews>
    <sheetView topLeftCell="A19" zoomScale="50" zoomScaleNormal="50" zoomScaleSheetLayoutView="30" workbookViewId="0">
      <selection activeCell="B22" sqref="B22:E22"/>
    </sheetView>
  </sheetViews>
  <sheetFormatPr baseColWidth="10" defaultRowHeight="15" x14ac:dyDescent="0.25"/>
  <cols>
    <col min="1" max="1" width="3.7109375" style="44" customWidth="1"/>
    <col min="2" max="2" width="10.140625" style="65" customWidth="1"/>
    <col min="3" max="3" width="17" style="44" customWidth="1"/>
    <col min="4" max="4" width="20.5703125" style="44" customWidth="1"/>
    <col min="5" max="5" width="68.28515625" style="44" customWidth="1"/>
    <col min="6" max="6" width="28.28515625" style="44" bestFit="1" customWidth="1"/>
    <col min="7" max="7" width="64" style="44" bestFit="1" customWidth="1"/>
    <col min="8" max="8" width="16.42578125" style="44" customWidth="1"/>
    <col min="9" max="9" width="13.28515625" style="44" customWidth="1"/>
    <col min="10" max="11" width="18.5703125" style="44" customWidth="1"/>
    <col min="12" max="12" width="21.140625" style="44" customWidth="1"/>
    <col min="13" max="13" width="11.42578125" style="44"/>
    <col min="14" max="14" width="11.28515625" style="44" customWidth="1"/>
    <col min="15" max="15" width="47.7109375" style="44" bestFit="1" customWidth="1"/>
    <col min="16" max="16" width="15" style="44" customWidth="1"/>
    <col min="17" max="17" width="19.85546875" style="44" customWidth="1"/>
    <col min="18" max="18" width="2" style="44" customWidth="1"/>
    <col min="19" max="19" width="67.28515625" style="44" bestFit="1" customWidth="1"/>
    <col min="20" max="255" width="11.42578125" style="44"/>
    <col min="256" max="256" width="3.7109375" style="44" customWidth="1"/>
    <col min="257" max="257" width="8.140625" style="44" customWidth="1"/>
    <col min="258" max="258" width="17" style="44" customWidth="1"/>
    <col min="259" max="259" width="20.5703125" style="44" customWidth="1"/>
    <col min="260" max="260" width="64.5703125" style="44" customWidth="1"/>
    <col min="261" max="261" width="13.5703125" style="44" customWidth="1"/>
    <col min="262" max="262" width="13" style="44" customWidth="1"/>
    <col min="263" max="263" width="13.28515625" style="44" customWidth="1"/>
    <col min="264" max="264" width="16.42578125" style="44" customWidth="1"/>
    <col min="265" max="265" width="13.28515625" style="44" customWidth="1"/>
    <col min="266" max="267" width="18.5703125" style="44" customWidth="1"/>
    <col min="268" max="268" width="18.7109375" style="44" customWidth="1"/>
    <col min="269" max="269" width="11.42578125" style="44"/>
    <col min="270" max="270" width="11.28515625" style="44" customWidth="1"/>
    <col min="271" max="271" width="11.42578125" style="44"/>
    <col min="272" max="272" width="15" style="44" customWidth="1"/>
    <col min="273" max="273" width="19.85546875" style="44" customWidth="1"/>
    <col min="274" max="274" width="2" style="44" customWidth="1"/>
    <col min="275" max="275" width="20.5703125" style="44" customWidth="1"/>
    <col min="276" max="511" width="11.42578125" style="44"/>
    <col min="512" max="512" width="3.7109375" style="44" customWidth="1"/>
    <col min="513" max="513" width="8.140625" style="44" customWidth="1"/>
    <col min="514" max="514" width="17" style="44" customWidth="1"/>
    <col min="515" max="515" width="20.5703125" style="44" customWidth="1"/>
    <col min="516" max="516" width="64.5703125" style="44" customWidth="1"/>
    <col min="517" max="517" width="13.5703125" style="44" customWidth="1"/>
    <col min="518" max="518" width="13" style="44" customWidth="1"/>
    <col min="519" max="519" width="13.28515625" style="44" customWidth="1"/>
    <col min="520" max="520" width="16.42578125" style="44" customWidth="1"/>
    <col min="521" max="521" width="13.28515625" style="44" customWidth="1"/>
    <col min="522" max="523" width="18.5703125" style="44" customWidth="1"/>
    <col min="524" max="524" width="18.7109375" style="44" customWidth="1"/>
    <col min="525" max="525" width="11.42578125" style="44"/>
    <col min="526" max="526" width="11.28515625" style="44" customWidth="1"/>
    <col min="527" max="527" width="11.42578125" style="44"/>
    <col min="528" max="528" width="15" style="44" customWidth="1"/>
    <col min="529" max="529" width="19.85546875" style="44" customWidth="1"/>
    <col min="530" max="530" width="2" style="44" customWidth="1"/>
    <col min="531" max="531" width="20.5703125" style="44" customWidth="1"/>
    <col min="532" max="767" width="11.42578125" style="44"/>
    <col min="768" max="768" width="3.7109375" style="44" customWidth="1"/>
    <col min="769" max="769" width="8.140625" style="44" customWidth="1"/>
    <col min="770" max="770" width="17" style="44" customWidth="1"/>
    <col min="771" max="771" width="20.5703125" style="44" customWidth="1"/>
    <col min="772" max="772" width="64.5703125" style="44" customWidth="1"/>
    <col min="773" max="773" width="13.5703125" style="44" customWidth="1"/>
    <col min="774" max="774" width="13" style="44" customWidth="1"/>
    <col min="775" max="775" width="13.28515625" style="44" customWidth="1"/>
    <col min="776" max="776" width="16.42578125" style="44" customWidth="1"/>
    <col min="777" max="777" width="13.28515625" style="44" customWidth="1"/>
    <col min="778" max="779" width="18.5703125" style="44" customWidth="1"/>
    <col min="780" max="780" width="18.7109375" style="44" customWidth="1"/>
    <col min="781" max="781" width="11.42578125" style="44"/>
    <col min="782" max="782" width="11.28515625" style="44" customWidth="1"/>
    <col min="783" max="783" width="11.42578125" style="44"/>
    <col min="784" max="784" width="15" style="44" customWidth="1"/>
    <col min="785" max="785" width="19.85546875" style="44" customWidth="1"/>
    <col min="786" max="786" width="2" style="44" customWidth="1"/>
    <col min="787" max="787" width="20.5703125" style="44" customWidth="1"/>
    <col min="788" max="1023" width="11.42578125" style="44"/>
    <col min="1024" max="1024" width="3.7109375" style="44" customWidth="1"/>
    <col min="1025" max="1025" width="8.140625" style="44" customWidth="1"/>
    <col min="1026" max="1026" width="17" style="44" customWidth="1"/>
    <col min="1027" max="1027" width="20.5703125" style="44" customWidth="1"/>
    <col min="1028" max="1028" width="64.5703125" style="44" customWidth="1"/>
    <col min="1029" max="1029" width="13.5703125" style="44" customWidth="1"/>
    <col min="1030" max="1030" width="13" style="44" customWidth="1"/>
    <col min="1031" max="1031" width="13.28515625" style="44" customWidth="1"/>
    <col min="1032" max="1032" width="16.42578125" style="44" customWidth="1"/>
    <col min="1033" max="1033" width="13.28515625" style="44" customWidth="1"/>
    <col min="1034" max="1035" width="18.5703125" style="44" customWidth="1"/>
    <col min="1036" max="1036" width="18.7109375" style="44" customWidth="1"/>
    <col min="1037" max="1037" width="11.42578125" style="44"/>
    <col min="1038" max="1038" width="11.28515625" style="44" customWidth="1"/>
    <col min="1039" max="1039" width="11.42578125" style="44"/>
    <col min="1040" max="1040" width="15" style="44" customWidth="1"/>
    <col min="1041" max="1041" width="19.85546875" style="44" customWidth="1"/>
    <col min="1042" max="1042" width="2" style="44" customWidth="1"/>
    <col min="1043" max="1043" width="20.5703125" style="44" customWidth="1"/>
    <col min="1044" max="1279" width="11.42578125" style="44"/>
    <col min="1280" max="1280" width="3.7109375" style="44" customWidth="1"/>
    <col min="1281" max="1281" width="8.140625" style="44" customWidth="1"/>
    <col min="1282" max="1282" width="17" style="44" customWidth="1"/>
    <col min="1283" max="1283" width="20.5703125" style="44" customWidth="1"/>
    <col min="1284" max="1284" width="64.5703125" style="44" customWidth="1"/>
    <col min="1285" max="1285" width="13.5703125" style="44" customWidth="1"/>
    <col min="1286" max="1286" width="13" style="44" customWidth="1"/>
    <col min="1287" max="1287" width="13.28515625" style="44" customWidth="1"/>
    <col min="1288" max="1288" width="16.42578125" style="44" customWidth="1"/>
    <col min="1289" max="1289" width="13.28515625" style="44" customWidth="1"/>
    <col min="1290" max="1291" width="18.5703125" style="44" customWidth="1"/>
    <col min="1292" max="1292" width="18.7109375" style="44" customWidth="1"/>
    <col min="1293" max="1293" width="11.42578125" style="44"/>
    <col min="1294" max="1294" width="11.28515625" style="44" customWidth="1"/>
    <col min="1295" max="1295" width="11.42578125" style="44"/>
    <col min="1296" max="1296" width="15" style="44" customWidth="1"/>
    <col min="1297" max="1297" width="19.85546875" style="44" customWidth="1"/>
    <col min="1298" max="1298" width="2" style="44" customWidth="1"/>
    <col min="1299" max="1299" width="20.5703125" style="44" customWidth="1"/>
    <col min="1300" max="1535" width="11.42578125" style="44"/>
    <col min="1536" max="1536" width="3.7109375" style="44" customWidth="1"/>
    <col min="1537" max="1537" width="8.140625" style="44" customWidth="1"/>
    <col min="1538" max="1538" width="17" style="44" customWidth="1"/>
    <col min="1539" max="1539" width="20.5703125" style="44" customWidth="1"/>
    <col min="1540" max="1540" width="64.5703125" style="44" customWidth="1"/>
    <col min="1541" max="1541" width="13.5703125" style="44" customWidth="1"/>
    <col min="1542" max="1542" width="13" style="44" customWidth="1"/>
    <col min="1543" max="1543" width="13.28515625" style="44" customWidth="1"/>
    <col min="1544" max="1544" width="16.42578125" style="44" customWidth="1"/>
    <col min="1545" max="1545" width="13.28515625" style="44" customWidth="1"/>
    <col min="1546" max="1547" width="18.5703125" style="44" customWidth="1"/>
    <col min="1548" max="1548" width="18.7109375" style="44" customWidth="1"/>
    <col min="1549" max="1549" width="11.42578125" style="44"/>
    <col min="1550" max="1550" width="11.28515625" style="44" customWidth="1"/>
    <col min="1551" max="1551" width="11.42578125" style="44"/>
    <col min="1552" max="1552" width="15" style="44" customWidth="1"/>
    <col min="1553" max="1553" width="19.85546875" style="44" customWidth="1"/>
    <col min="1554" max="1554" width="2" style="44" customWidth="1"/>
    <col min="1555" max="1555" width="20.5703125" style="44" customWidth="1"/>
    <col min="1556" max="1791" width="11.42578125" style="44"/>
    <col min="1792" max="1792" width="3.7109375" style="44" customWidth="1"/>
    <col min="1793" max="1793" width="8.140625" style="44" customWidth="1"/>
    <col min="1794" max="1794" width="17" style="44" customWidth="1"/>
    <col min="1795" max="1795" width="20.5703125" style="44" customWidth="1"/>
    <col min="1796" max="1796" width="64.5703125" style="44" customWidth="1"/>
    <col min="1797" max="1797" width="13.5703125" style="44" customWidth="1"/>
    <col min="1798" max="1798" width="13" style="44" customWidth="1"/>
    <col min="1799" max="1799" width="13.28515625" style="44" customWidth="1"/>
    <col min="1800" max="1800" width="16.42578125" style="44" customWidth="1"/>
    <col min="1801" max="1801" width="13.28515625" style="44" customWidth="1"/>
    <col min="1802" max="1803" width="18.5703125" style="44" customWidth="1"/>
    <col min="1804" max="1804" width="18.7109375" style="44" customWidth="1"/>
    <col min="1805" max="1805" width="11.42578125" style="44"/>
    <col min="1806" max="1806" width="11.28515625" style="44" customWidth="1"/>
    <col min="1807" max="1807" width="11.42578125" style="44"/>
    <col min="1808" max="1808" width="15" style="44" customWidth="1"/>
    <col min="1809" max="1809" width="19.85546875" style="44" customWidth="1"/>
    <col min="1810" max="1810" width="2" style="44" customWidth="1"/>
    <col min="1811" max="1811" width="20.5703125" style="44" customWidth="1"/>
    <col min="1812" max="2047" width="11.42578125" style="44"/>
    <col min="2048" max="2048" width="3.7109375" style="44" customWidth="1"/>
    <col min="2049" max="2049" width="8.140625" style="44" customWidth="1"/>
    <col min="2050" max="2050" width="17" style="44" customWidth="1"/>
    <col min="2051" max="2051" width="20.5703125" style="44" customWidth="1"/>
    <col min="2052" max="2052" width="64.5703125" style="44" customWidth="1"/>
    <col min="2053" max="2053" width="13.5703125" style="44" customWidth="1"/>
    <col min="2054" max="2054" width="13" style="44" customWidth="1"/>
    <col min="2055" max="2055" width="13.28515625" style="44" customWidth="1"/>
    <col min="2056" max="2056" width="16.42578125" style="44" customWidth="1"/>
    <col min="2057" max="2057" width="13.28515625" style="44" customWidth="1"/>
    <col min="2058" max="2059" width="18.5703125" style="44" customWidth="1"/>
    <col min="2060" max="2060" width="18.7109375" style="44" customWidth="1"/>
    <col min="2061" max="2061" width="11.42578125" style="44"/>
    <col min="2062" max="2062" width="11.28515625" style="44" customWidth="1"/>
    <col min="2063" max="2063" width="11.42578125" style="44"/>
    <col min="2064" max="2064" width="15" style="44" customWidth="1"/>
    <col min="2065" max="2065" width="19.85546875" style="44" customWidth="1"/>
    <col min="2066" max="2066" width="2" style="44" customWidth="1"/>
    <col min="2067" max="2067" width="20.5703125" style="44" customWidth="1"/>
    <col min="2068" max="2303" width="11.42578125" style="44"/>
    <col min="2304" max="2304" width="3.7109375" style="44" customWidth="1"/>
    <col min="2305" max="2305" width="8.140625" style="44" customWidth="1"/>
    <col min="2306" max="2306" width="17" style="44" customWidth="1"/>
    <col min="2307" max="2307" width="20.5703125" style="44" customWidth="1"/>
    <col min="2308" max="2308" width="64.5703125" style="44" customWidth="1"/>
    <col min="2309" max="2309" width="13.5703125" style="44" customWidth="1"/>
    <col min="2310" max="2310" width="13" style="44" customWidth="1"/>
    <col min="2311" max="2311" width="13.28515625" style="44" customWidth="1"/>
    <col min="2312" max="2312" width="16.42578125" style="44" customWidth="1"/>
    <col min="2313" max="2313" width="13.28515625" style="44" customWidth="1"/>
    <col min="2314" max="2315" width="18.5703125" style="44" customWidth="1"/>
    <col min="2316" max="2316" width="18.7109375" style="44" customWidth="1"/>
    <col min="2317" max="2317" width="11.42578125" style="44"/>
    <col min="2318" max="2318" width="11.28515625" style="44" customWidth="1"/>
    <col min="2319" max="2319" width="11.42578125" style="44"/>
    <col min="2320" max="2320" width="15" style="44" customWidth="1"/>
    <col min="2321" max="2321" width="19.85546875" style="44" customWidth="1"/>
    <col min="2322" max="2322" width="2" style="44" customWidth="1"/>
    <col min="2323" max="2323" width="20.5703125" style="44" customWidth="1"/>
    <col min="2324" max="2559" width="11.42578125" style="44"/>
    <col min="2560" max="2560" width="3.7109375" style="44" customWidth="1"/>
    <col min="2561" max="2561" width="8.140625" style="44" customWidth="1"/>
    <col min="2562" max="2562" width="17" style="44" customWidth="1"/>
    <col min="2563" max="2563" width="20.5703125" style="44" customWidth="1"/>
    <col min="2564" max="2564" width="64.5703125" style="44" customWidth="1"/>
    <col min="2565" max="2565" width="13.5703125" style="44" customWidth="1"/>
    <col min="2566" max="2566" width="13" style="44" customWidth="1"/>
    <col min="2567" max="2567" width="13.28515625" style="44" customWidth="1"/>
    <col min="2568" max="2568" width="16.42578125" style="44" customWidth="1"/>
    <col min="2569" max="2569" width="13.28515625" style="44" customWidth="1"/>
    <col min="2570" max="2571" width="18.5703125" style="44" customWidth="1"/>
    <col min="2572" max="2572" width="18.7109375" style="44" customWidth="1"/>
    <col min="2573" max="2573" width="11.42578125" style="44"/>
    <col min="2574" max="2574" width="11.28515625" style="44" customWidth="1"/>
    <col min="2575" max="2575" width="11.42578125" style="44"/>
    <col min="2576" max="2576" width="15" style="44" customWidth="1"/>
    <col min="2577" max="2577" width="19.85546875" style="44" customWidth="1"/>
    <col min="2578" max="2578" width="2" style="44" customWidth="1"/>
    <col min="2579" max="2579" width="20.5703125" style="44" customWidth="1"/>
    <col min="2580" max="2815" width="11.42578125" style="44"/>
    <col min="2816" max="2816" width="3.7109375" style="44" customWidth="1"/>
    <col min="2817" max="2817" width="8.140625" style="44" customWidth="1"/>
    <col min="2818" max="2818" width="17" style="44" customWidth="1"/>
    <col min="2819" max="2819" width="20.5703125" style="44" customWidth="1"/>
    <col min="2820" max="2820" width="64.5703125" style="44" customWidth="1"/>
    <col min="2821" max="2821" width="13.5703125" style="44" customWidth="1"/>
    <col min="2822" max="2822" width="13" style="44" customWidth="1"/>
    <col min="2823" max="2823" width="13.28515625" style="44" customWidth="1"/>
    <col min="2824" max="2824" width="16.42578125" style="44" customWidth="1"/>
    <col min="2825" max="2825" width="13.28515625" style="44" customWidth="1"/>
    <col min="2826" max="2827" width="18.5703125" style="44" customWidth="1"/>
    <col min="2828" max="2828" width="18.7109375" style="44" customWidth="1"/>
    <col min="2829" max="2829" width="11.42578125" style="44"/>
    <col min="2830" max="2830" width="11.28515625" style="44" customWidth="1"/>
    <col min="2831" max="2831" width="11.42578125" style="44"/>
    <col min="2832" max="2832" width="15" style="44" customWidth="1"/>
    <col min="2833" max="2833" width="19.85546875" style="44" customWidth="1"/>
    <col min="2834" max="2834" width="2" style="44" customWidth="1"/>
    <col min="2835" max="2835" width="20.5703125" style="44" customWidth="1"/>
    <col min="2836" max="3071" width="11.42578125" style="44"/>
    <col min="3072" max="3072" width="3.7109375" style="44" customWidth="1"/>
    <col min="3073" max="3073" width="8.140625" style="44" customWidth="1"/>
    <col min="3074" max="3074" width="17" style="44" customWidth="1"/>
    <col min="3075" max="3075" width="20.5703125" style="44" customWidth="1"/>
    <col min="3076" max="3076" width="64.5703125" style="44" customWidth="1"/>
    <col min="3077" max="3077" width="13.5703125" style="44" customWidth="1"/>
    <col min="3078" max="3078" width="13" style="44" customWidth="1"/>
    <col min="3079" max="3079" width="13.28515625" style="44" customWidth="1"/>
    <col min="3080" max="3080" width="16.42578125" style="44" customWidth="1"/>
    <col min="3081" max="3081" width="13.28515625" style="44" customWidth="1"/>
    <col min="3082" max="3083" width="18.5703125" style="44" customWidth="1"/>
    <col min="3084" max="3084" width="18.7109375" style="44" customWidth="1"/>
    <col min="3085" max="3085" width="11.42578125" style="44"/>
    <col min="3086" max="3086" width="11.28515625" style="44" customWidth="1"/>
    <col min="3087" max="3087" width="11.42578125" style="44"/>
    <col min="3088" max="3088" width="15" style="44" customWidth="1"/>
    <col min="3089" max="3089" width="19.85546875" style="44" customWidth="1"/>
    <col min="3090" max="3090" width="2" style="44" customWidth="1"/>
    <col min="3091" max="3091" width="20.5703125" style="44" customWidth="1"/>
    <col min="3092" max="3327" width="11.42578125" style="44"/>
    <col min="3328" max="3328" width="3.7109375" style="44" customWidth="1"/>
    <col min="3329" max="3329" width="8.140625" style="44" customWidth="1"/>
    <col min="3330" max="3330" width="17" style="44" customWidth="1"/>
    <col min="3331" max="3331" width="20.5703125" style="44" customWidth="1"/>
    <col min="3332" max="3332" width="64.5703125" style="44" customWidth="1"/>
    <col min="3333" max="3333" width="13.5703125" style="44" customWidth="1"/>
    <col min="3334" max="3334" width="13" style="44" customWidth="1"/>
    <col min="3335" max="3335" width="13.28515625" style="44" customWidth="1"/>
    <col min="3336" max="3336" width="16.42578125" style="44" customWidth="1"/>
    <col min="3337" max="3337" width="13.28515625" style="44" customWidth="1"/>
    <col min="3338" max="3339" width="18.5703125" style="44" customWidth="1"/>
    <col min="3340" max="3340" width="18.7109375" style="44" customWidth="1"/>
    <col min="3341" max="3341" width="11.42578125" style="44"/>
    <col min="3342" max="3342" width="11.28515625" style="44" customWidth="1"/>
    <col min="3343" max="3343" width="11.42578125" style="44"/>
    <col min="3344" max="3344" width="15" style="44" customWidth="1"/>
    <col min="3345" max="3345" width="19.85546875" style="44" customWidth="1"/>
    <col min="3346" max="3346" width="2" style="44" customWidth="1"/>
    <col min="3347" max="3347" width="20.5703125" style="44" customWidth="1"/>
    <col min="3348" max="3583" width="11.42578125" style="44"/>
    <col min="3584" max="3584" width="3.7109375" style="44" customWidth="1"/>
    <col min="3585" max="3585" width="8.140625" style="44" customWidth="1"/>
    <col min="3586" max="3586" width="17" style="44" customWidth="1"/>
    <col min="3587" max="3587" width="20.5703125" style="44" customWidth="1"/>
    <col min="3588" max="3588" width="64.5703125" style="44" customWidth="1"/>
    <col min="3589" max="3589" width="13.5703125" style="44" customWidth="1"/>
    <col min="3590" max="3590" width="13" style="44" customWidth="1"/>
    <col min="3591" max="3591" width="13.28515625" style="44" customWidth="1"/>
    <col min="3592" max="3592" width="16.42578125" style="44" customWidth="1"/>
    <col min="3593" max="3593" width="13.28515625" style="44" customWidth="1"/>
    <col min="3594" max="3595" width="18.5703125" style="44" customWidth="1"/>
    <col min="3596" max="3596" width="18.7109375" style="44" customWidth="1"/>
    <col min="3597" max="3597" width="11.42578125" style="44"/>
    <col min="3598" max="3598" width="11.28515625" style="44" customWidth="1"/>
    <col min="3599" max="3599" width="11.42578125" style="44"/>
    <col min="3600" max="3600" width="15" style="44" customWidth="1"/>
    <col min="3601" max="3601" width="19.85546875" style="44" customWidth="1"/>
    <col min="3602" max="3602" width="2" style="44" customWidth="1"/>
    <col min="3603" max="3603" width="20.5703125" style="44" customWidth="1"/>
    <col min="3604" max="3839" width="11.42578125" style="44"/>
    <col min="3840" max="3840" width="3.7109375" style="44" customWidth="1"/>
    <col min="3841" max="3841" width="8.140625" style="44" customWidth="1"/>
    <col min="3842" max="3842" width="17" style="44" customWidth="1"/>
    <col min="3843" max="3843" width="20.5703125" style="44" customWidth="1"/>
    <col min="3844" max="3844" width="64.5703125" style="44" customWidth="1"/>
    <col min="3845" max="3845" width="13.5703125" style="44" customWidth="1"/>
    <col min="3846" max="3846" width="13" style="44" customWidth="1"/>
    <col min="3847" max="3847" width="13.28515625" style="44" customWidth="1"/>
    <col min="3848" max="3848" width="16.42578125" style="44" customWidth="1"/>
    <col min="3849" max="3849" width="13.28515625" style="44" customWidth="1"/>
    <col min="3850" max="3851" width="18.5703125" style="44" customWidth="1"/>
    <col min="3852" max="3852" width="18.7109375" style="44" customWidth="1"/>
    <col min="3853" max="3853" width="11.42578125" style="44"/>
    <col min="3854" max="3854" width="11.28515625" style="44" customWidth="1"/>
    <col min="3855" max="3855" width="11.42578125" style="44"/>
    <col min="3856" max="3856" width="15" style="44" customWidth="1"/>
    <col min="3857" max="3857" width="19.85546875" style="44" customWidth="1"/>
    <col min="3858" max="3858" width="2" style="44" customWidth="1"/>
    <col min="3859" max="3859" width="20.5703125" style="44" customWidth="1"/>
    <col min="3860" max="4095" width="11.42578125" style="44"/>
    <col min="4096" max="4096" width="3.7109375" style="44" customWidth="1"/>
    <col min="4097" max="4097" width="8.140625" style="44" customWidth="1"/>
    <col min="4098" max="4098" width="17" style="44" customWidth="1"/>
    <col min="4099" max="4099" width="20.5703125" style="44" customWidth="1"/>
    <col min="4100" max="4100" width="64.5703125" style="44" customWidth="1"/>
    <col min="4101" max="4101" width="13.5703125" style="44" customWidth="1"/>
    <col min="4102" max="4102" width="13" style="44" customWidth="1"/>
    <col min="4103" max="4103" width="13.28515625" style="44" customWidth="1"/>
    <col min="4104" max="4104" width="16.42578125" style="44" customWidth="1"/>
    <col min="4105" max="4105" width="13.28515625" style="44" customWidth="1"/>
    <col min="4106" max="4107" width="18.5703125" style="44" customWidth="1"/>
    <col min="4108" max="4108" width="18.7109375" style="44" customWidth="1"/>
    <col min="4109" max="4109" width="11.42578125" style="44"/>
    <col min="4110" max="4110" width="11.28515625" style="44" customWidth="1"/>
    <col min="4111" max="4111" width="11.42578125" style="44"/>
    <col min="4112" max="4112" width="15" style="44" customWidth="1"/>
    <col min="4113" max="4113" width="19.85546875" style="44" customWidth="1"/>
    <col min="4114" max="4114" width="2" style="44" customWidth="1"/>
    <col min="4115" max="4115" width="20.5703125" style="44" customWidth="1"/>
    <col min="4116" max="4351" width="11.42578125" style="44"/>
    <col min="4352" max="4352" width="3.7109375" style="44" customWidth="1"/>
    <col min="4353" max="4353" width="8.140625" style="44" customWidth="1"/>
    <col min="4354" max="4354" width="17" style="44" customWidth="1"/>
    <col min="4355" max="4355" width="20.5703125" style="44" customWidth="1"/>
    <col min="4356" max="4356" width="64.5703125" style="44" customWidth="1"/>
    <col min="4357" max="4357" width="13.5703125" style="44" customWidth="1"/>
    <col min="4358" max="4358" width="13" style="44" customWidth="1"/>
    <col min="4359" max="4359" width="13.28515625" style="44" customWidth="1"/>
    <col min="4360" max="4360" width="16.42578125" style="44" customWidth="1"/>
    <col min="4361" max="4361" width="13.28515625" style="44" customWidth="1"/>
    <col min="4362" max="4363" width="18.5703125" style="44" customWidth="1"/>
    <col min="4364" max="4364" width="18.7109375" style="44" customWidth="1"/>
    <col min="4365" max="4365" width="11.42578125" style="44"/>
    <col min="4366" max="4366" width="11.28515625" style="44" customWidth="1"/>
    <col min="4367" max="4367" width="11.42578125" style="44"/>
    <col min="4368" max="4368" width="15" style="44" customWidth="1"/>
    <col min="4369" max="4369" width="19.85546875" style="44" customWidth="1"/>
    <col min="4370" max="4370" width="2" style="44" customWidth="1"/>
    <col min="4371" max="4371" width="20.5703125" style="44" customWidth="1"/>
    <col min="4372" max="4607" width="11.42578125" style="44"/>
    <col min="4608" max="4608" width="3.7109375" style="44" customWidth="1"/>
    <col min="4609" max="4609" width="8.140625" style="44" customWidth="1"/>
    <col min="4610" max="4610" width="17" style="44" customWidth="1"/>
    <col min="4611" max="4611" width="20.5703125" style="44" customWidth="1"/>
    <col min="4612" max="4612" width="64.5703125" style="44" customWidth="1"/>
    <col min="4613" max="4613" width="13.5703125" style="44" customWidth="1"/>
    <col min="4614" max="4614" width="13" style="44" customWidth="1"/>
    <col min="4615" max="4615" width="13.28515625" style="44" customWidth="1"/>
    <col min="4616" max="4616" width="16.42578125" style="44" customWidth="1"/>
    <col min="4617" max="4617" width="13.28515625" style="44" customWidth="1"/>
    <col min="4618" max="4619" width="18.5703125" style="44" customWidth="1"/>
    <col min="4620" max="4620" width="18.7109375" style="44" customWidth="1"/>
    <col min="4621" max="4621" width="11.42578125" style="44"/>
    <col min="4622" max="4622" width="11.28515625" style="44" customWidth="1"/>
    <col min="4623" max="4623" width="11.42578125" style="44"/>
    <col min="4624" max="4624" width="15" style="44" customWidth="1"/>
    <col min="4625" max="4625" width="19.85546875" style="44" customWidth="1"/>
    <col min="4626" max="4626" width="2" style="44" customWidth="1"/>
    <col min="4627" max="4627" width="20.5703125" style="44" customWidth="1"/>
    <col min="4628" max="4863" width="11.42578125" style="44"/>
    <col min="4864" max="4864" width="3.7109375" style="44" customWidth="1"/>
    <col min="4865" max="4865" width="8.140625" style="44" customWidth="1"/>
    <col min="4866" max="4866" width="17" style="44" customWidth="1"/>
    <col min="4867" max="4867" width="20.5703125" style="44" customWidth="1"/>
    <col min="4868" max="4868" width="64.5703125" style="44" customWidth="1"/>
    <col min="4869" max="4869" width="13.5703125" style="44" customWidth="1"/>
    <col min="4870" max="4870" width="13" style="44" customWidth="1"/>
    <col min="4871" max="4871" width="13.28515625" style="44" customWidth="1"/>
    <col min="4872" max="4872" width="16.42578125" style="44" customWidth="1"/>
    <col min="4873" max="4873" width="13.28515625" style="44" customWidth="1"/>
    <col min="4874" max="4875" width="18.5703125" style="44" customWidth="1"/>
    <col min="4876" max="4876" width="18.7109375" style="44" customWidth="1"/>
    <col min="4877" max="4877" width="11.42578125" style="44"/>
    <col min="4878" max="4878" width="11.28515625" style="44" customWidth="1"/>
    <col min="4879" max="4879" width="11.42578125" style="44"/>
    <col min="4880" max="4880" width="15" style="44" customWidth="1"/>
    <col min="4881" max="4881" width="19.85546875" style="44" customWidth="1"/>
    <col min="4882" max="4882" width="2" style="44" customWidth="1"/>
    <col min="4883" max="4883" width="20.5703125" style="44" customWidth="1"/>
    <col min="4884" max="5119" width="11.42578125" style="44"/>
    <col min="5120" max="5120" width="3.7109375" style="44" customWidth="1"/>
    <col min="5121" max="5121" width="8.140625" style="44" customWidth="1"/>
    <col min="5122" max="5122" width="17" style="44" customWidth="1"/>
    <col min="5123" max="5123" width="20.5703125" style="44" customWidth="1"/>
    <col min="5124" max="5124" width="64.5703125" style="44" customWidth="1"/>
    <col min="5125" max="5125" width="13.5703125" style="44" customWidth="1"/>
    <col min="5126" max="5126" width="13" style="44" customWidth="1"/>
    <col min="5127" max="5127" width="13.28515625" style="44" customWidth="1"/>
    <col min="5128" max="5128" width="16.42578125" style="44" customWidth="1"/>
    <col min="5129" max="5129" width="13.28515625" style="44" customWidth="1"/>
    <col min="5130" max="5131" width="18.5703125" style="44" customWidth="1"/>
    <col min="5132" max="5132" width="18.7109375" style="44" customWidth="1"/>
    <col min="5133" max="5133" width="11.42578125" style="44"/>
    <col min="5134" max="5134" width="11.28515625" style="44" customWidth="1"/>
    <col min="5135" max="5135" width="11.42578125" style="44"/>
    <col min="5136" max="5136" width="15" style="44" customWidth="1"/>
    <col min="5137" max="5137" width="19.85546875" style="44" customWidth="1"/>
    <col min="5138" max="5138" width="2" style="44" customWidth="1"/>
    <col min="5139" max="5139" width="20.5703125" style="44" customWidth="1"/>
    <col min="5140" max="5375" width="11.42578125" style="44"/>
    <col min="5376" max="5376" width="3.7109375" style="44" customWidth="1"/>
    <col min="5377" max="5377" width="8.140625" style="44" customWidth="1"/>
    <col min="5378" max="5378" width="17" style="44" customWidth="1"/>
    <col min="5379" max="5379" width="20.5703125" style="44" customWidth="1"/>
    <col min="5380" max="5380" width="64.5703125" style="44" customWidth="1"/>
    <col min="5381" max="5381" width="13.5703125" style="44" customWidth="1"/>
    <col min="5382" max="5382" width="13" style="44" customWidth="1"/>
    <col min="5383" max="5383" width="13.28515625" style="44" customWidth="1"/>
    <col min="5384" max="5384" width="16.42578125" style="44" customWidth="1"/>
    <col min="5385" max="5385" width="13.28515625" style="44" customWidth="1"/>
    <col min="5386" max="5387" width="18.5703125" style="44" customWidth="1"/>
    <col min="5388" max="5388" width="18.7109375" style="44" customWidth="1"/>
    <col min="5389" max="5389" width="11.42578125" style="44"/>
    <col min="5390" max="5390" width="11.28515625" style="44" customWidth="1"/>
    <col min="5391" max="5391" width="11.42578125" style="44"/>
    <col min="5392" max="5392" width="15" style="44" customWidth="1"/>
    <col min="5393" max="5393" width="19.85546875" style="44" customWidth="1"/>
    <col min="5394" max="5394" width="2" style="44" customWidth="1"/>
    <col min="5395" max="5395" width="20.5703125" style="44" customWidth="1"/>
    <col min="5396" max="5631" width="11.42578125" style="44"/>
    <col min="5632" max="5632" width="3.7109375" style="44" customWidth="1"/>
    <col min="5633" max="5633" width="8.140625" style="44" customWidth="1"/>
    <col min="5634" max="5634" width="17" style="44" customWidth="1"/>
    <col min="5635" max="5635" width="20.5703125" style="44" customWidth="1"/>
    <col min="5636" max="5636" width="64.5703125" style="44" customWidth="1"/>
    <col min="5637" max="5637" width="13.5703125" style="44" customWidth="1"/>
    <col min="5638" max="5638" width="13" style="44" customWidth="1"/>
    <col min="5639" max="5639" width="13.28515625" style="44" customWidth="1"/>
    <col min="5640" max="5640" width="16.42578125" style="44" customWidth="1"/>
    <col min="5641" max="5641" width="13.28515625" style="44" customWidth="1"/>
    <col min="5642" max="5643" width="18.5703125" style="44" customWidth="1"/>
    <col min="5644" max="5644" width="18.7109375" style="44" customWidth="1"/>
    <col min="5645" max="5645" width="11.42578125" style="44"/>
    <col min="5646" max="5646" width="11.28515625" style="44" customWidth="1"/>
    <col min="5647" max="5647" width="11.42578125" style="44"/>
    <col min="5648" max="5648" width="15" style="44" customWidth="1"/>
    <col min="5649" max="5649" width="19.85546875" style="44" customWidth="1"/>
    <col min="5650" max="5650" width="2" style="44" customWidth="1"/>
    <col min="5651" max="5651" width="20.5703125" style="44" customWidth="1"/>
    <col min="5652" max="5887" width="11.42578125" style="44"/>
    <col min="5888" max="5888" width="3.7109375" style="44" customWidth="1"/>
    <col min="5889" max="5889" width="8.140625" style="44" customWidth="1"/>
    <col min="5890" max="5890" width="17" style="44" customWidth="1"/>
    <col min="5891" max="5891" width="20.5703125" style="44" customWidth="1"/>
    <col min="5892" max="5892" width="64.5703125" style="44" customWidth="1"/>
    <col min="5893" max="5893" width="13.5703125" style="44" customWidth="1"/>
    <col min="5894" max="5894" width="13" style="44" customWidth="1"/>
    <col min="5895" max="5895" width="13.28515625" style="44" customWidth="1"/>
    <col min="5896" max="5896" width="16.42578125" style="44" customWidth="1"/>
    <col min="5897" max="5897" width="13.28515625" style="44" customWidth="1"/>
    <col min="5898" max="5899" width="18.5703125" style="44" customWidth="1"/>
    <col min="5900" max="5900" width="18.7109375" style="44" customWidth="1"/>
    <col min="5901" max="5901" width="11.42578125" style="44"/>
    <col min="5902" max="5902" width="11.28515625" style="44" customWidth="1"/>
    <col min="5903" max="5903" width="11.42578125" style="44"/>
    <col min="5904" max="5904" width="15" style="44" customWidth="1"/>
    <col min="5905" max="5905" width="19.85546875" style="44" customWidth="1"/>
    <col min="5906" max="5906" width="2" style="44" customWidth="1"/>
    <col min="5907" max="5907" width="20.5703125" style="44" customWidth="1"/>
    <col min="5908" max="6143" width="11.42578125" style="44"/>
    <col min="6144" max="6144" width="3.7109375" style="44" customWidth="1"/>
    <col min="6145" max="6145" width="8.140625" style="44" customWidth="1"/>
    <col min="6146" max="6146" width="17" style="44" customWidth="1"/>
    <col min="6147" max="6147" width="20.5703125" style="44" customWidth="1"/>
    <col min="6148" max="6148" width="64.5703125" style="44" customWidth="1"/>
    <col min="6149" max="6149" width="13.5703125" style="44" customWidth="1"/>
    <col min="6150" max="6150" width="13" style="44" customWidth="1"/>
    <col min="6151" max="6151" width="13.28515625" style="44" customWidth="1"/>
    <col min="6152" max="6152" width="16.42578125" style="44" customWidth="1"/>
    <col min="6153" max="6153" width="13.28515625" style="44" customWidth="1"/>
    <col min="6154" max="6155" width="18.5703125" style="44" customWidth="1"/>
    <col min="6156" max="6156" width="18.7109375" style="44" customWidth="1"/>
    <col min="6157" max="6157" width="11.42578125" style="44"/>
    <col min="6158" max="6158" width="11.28515625" style="44" customWidth="1"/>
    <col min="6159" max="6159" width="11.42578125" style="44"/>
    <col min="6160" max="6160" width="15" style="44" customWidth="1"/>
    <col min="6161" max="6161" width="19.85546875" style="44" customWidth="1"/>
    <col min="6162" max="6162" width="2" style="44" customWidth="1"/>
    <col min="6163" max="6163" width="20.5703125" style="44" customWidth="1"/>
    <col min="6164" max="6399" width="11.42578125" style="44"/>
    <col min="6400" max="6400" width="3.7109375" style="44" customWidth="1"/>
    <col min="6401" max="6401" width="8.140625" style="44" customWidth="1"/>
    <col min="6402" max="6402" width="17" style="44" customWidth="1"/>
    <col min="6403" max="6403" width="20.5703125" style="44" customWidth="1"/>
    <col min="6404" max="6404" width="64.5703125" style="44" customWidth="1"/>
    <col min="6405" max="6405" width="13.5703125" style="44" customWidth="1"/>
    <col min="6406" max="6406" width="13" style="44" customWidth="1"/>
    <col min="6407" max="6407" width="13.28515625" style="44" customWidth="1"/>
    <col min="6408" max="6408" width="16.42578125" style="44" customWidth="1"/>
    <col min="6409" max="6409" width="13.28515625" style="44" customWidth="1"/>
    <col min="6410" max="6411" width="18.5703125" style="44" customWidth="1"/>
    <col min="6412" max="6412" width="18.7109375" style="44" customWidth="1"/>
    <col min="6413" max="6413" width="11.42578125" style="44"/>
    <col min="6414" max="6414" width="11.28515625" style="44" customWidth="1"/>
    <col min="6415" max="6415" width="11.42578125" style="44"/>
    <col min="6416" max="6416" width="15" style="44" customWidth="1"/>
    <col min="6417" max="6417" width="19.85546875" style="44" customWidth="1"/>
    <col min="6418" max="6418" width="2" style="44" customWidth="1"/>
    <col min="6419" max="6419" width="20.5703125" style="44" customWidth="1"/>
    <col min="6420" max="6655" width="11.42578125" style="44"/>
    <col min="6656" max="6656" width="3.7109375" style="44" customWidth="1"/>
    <col min="6657" max="6657" width="8.140625" style="44" customWidth="1"/>
    <col min="6658" max="6658" width="17" style="44" customWidth="1"/>
    <col min="6659" max="6659" width="20.5703125" style="44" customWidth="1"/>
    <col min="6660" max="6660" width="64.5703125" style="44" customWidth="1"/>
    <col min="6661" max="6661" width="13.5703125" style="44" customWidth="1"/>
    <col min="6662" max="6662" width="13" style="44" customWidth="1"/>
    <col min="6663" max="6663" width="13.28515625" style="44" customWidth="1"/>
    <col min="6664" max="6664" width="16.42578125" style="44" customWidth="1"/>
    <col min="6665" max="6665" width="13.28515625" style="44" customWidth="1"/>
    <col min="6666" max="6667" width="18.5703125" style="44" customWidth="1"/>
    <col min="6668" max="6668" width="18.7109375" style="44" customWidth="1"/>
    <col min="6669" max="6669" width="11.42578125" style="44"/>
    <col min="6670" max="6670" width="11.28515625" style="44" customWidth="1"/>
    <col min="6671" max="6671" width="11.42578125" style="44"/>
    <col min="6672" max="6672" width="15" style="44" customWidth="1"/>
    <col min="6673" max="6673" width="19.85546875" style="44" customWidth="1"/>
    <col min="6674" max="6674" width="2" style="44" customWidth="1"/>
    <col min="6675" max="6675" width="20.5703125" style="44" customWidth="1"/>
    <col min="6676" max="6911" width="11.42578125" style="44"/>
    <col min="6912" max="6912" width="3.7109375" style="44" customWidth="1"/>
    <col min="6913" max="6913" width="8.140625" style="44" customWidth="1"/>
    <col min="6914" max="6914" width="17" style="44" customWidth="1"/>
    <col min="6915" max="6915" width="20.5703125" style="44" customWidth="1"/>
    <col min="6916" max="6916" width="64.5703125" style="44" customWidth="1"/>
    <col min="6917" max="6917" width="13.5703125" style="44" customWidth="1"/>
    <col min="6918" max="6918" width="13" style="44" customWidth="1"/>
    <col min="6919" max="6919" width="13.28515625" style="44" customWidth="1"/>
    <col min="6920" max="6920" width="16.42578125" style="44" customWidth="1"/>
    <col min="6921" max="6921" width="13.28515625" style="44" customWidth="1"/>
    <col min="6922" max="6923" width="18.5703125" style="44" customWidth="1"/>
    <col min="6924" max="6924" width="18.7109375" style="44" customWidth="1"/>
    <col min="6925" max="6925" width="11.42578125" style="44"/>
    <col min="6926" max="6926" width="11.28515625" style="44" customWidth="1"/>
    <col min="6927" max="6927" width="11.42578125" style="44"/>
    <col min="6928" max="6928" width="15" style="44" customWidth="1"/>
    <col min="6929" max="6929" width="19.85546875" style="44" customWidth="1"/>
    <col min="6930" max="6930" width="2" style="44" customWidth="1"/>
    <col min="6931" max="6931" width="20.5703125" style="44" customWidth="1"/>
    <col min="6932" max="7167" width="11.42578125" style="44"/>
    <col min="7168" max="7168" width="3.7109375" style="44" customWidth="1"/>
    <col min="7169" max="7169" width="8.140625" style="44" customWidth="1"/>
    <col min="7170" max="7170" width="17" style="44" customWidth="1"/>
    <col min="7171" max="7171" width="20.5703125" style="44" customWidth="1"/>
    <col min="7172" max="7172" width="64.5703125" style="44" customWidth="1"/>
    <col min="7173" max="7173" width="13.5703125" style="44" customWidth="1"/>
    <col min="7174" max="7174" width="13" style="44" customWidth="1"/>
    <col min="7175" max="7175" width="13.28515625" style="44" customWidth="1"/>
    <col min="7176" max="7176" width="16.42578125" style="44" customWidth="1"/>
    <col min="7177" max="7177" width="13.28515625" style="44" customWidth="1"/>
    <col min="7178" max="7179" width="18.5703125" style="44" customWidth="1"/>
    <col min="7180" max="7180" width="18.7109375" style="44" customWidth="1"/>
    <col min="7181" max="7181" width="11.42578125" style="44"/>
    <col min="7182" max="7182" width="11.28515625" style="44" customWidth="1"/>
    <col min="7183" max="7183" width="11.42578125" style="44"/>
    <col min="7184" max="7184" width="15" style="44" customWidth="1"/>
    <col min="7185" max="7185" width="19.85546875" style="44" customWidth="1"/>
    <col min="7186" max="7186" width="2" style="44" customWidth="1"/>
    <col min="7187" max="7187" width="20.5703125" style="44" customWidth="1"/>
    <col min="7188" max="7423" width="11.42578125" style="44"/>
    <col min="7424" max="7424" width="3.7109375" style="44" customWidth="1"/>
    <col min="7425" max="7425" width="8.140625" style="44" customWidth="1"/>
    <col min="7426" max="7426" width="17" style="44" customWidth="1"/>
    <col min="7427" max="7427" width="20.5703125" style="44" customWidth="1"/>
    <col min="7428" max="7428" width="64.5703125" style="44" customWidth="1"/>
    <col min="7429" max="7429" width="13.5703125" style="44" customWidth="1"/>
    <col min="7430" max="7430" width="13" style="44" customWidth="1"/>
    <col min="7431" max="7431" width="13.28515625" style="44" customWidth="1"/>
    <col min="7432" max="7432" width="16.42578125" style="44" customWidth="1"/>
    <col min="7433" max="7433" width="13.28515625" style="44" customWidth="1"/>
    <col min="7434" max="7435" width="18.5703125" style="44" customWidth="1"/>
    <col min="7436" max="7436" width="18.7109375" style="44" customWidth="1"/>
    <col min="7437" max="7437" width="11.42578125" style="44"/>
    <col min="7438" max="7438" width="11.28515625" style="44" customWidth="1"/>
    <col min="7439" max="7439" width="11.42578125" style="44"/>
    <col min="7440" max="7440" width="15" style="44" customWidth="1"/>
    <col min="7441" max="7441" width="19.85546875" style="44" customWidth="1"/>
    <col min="7442" max="7442" width="2" style="44" customWidth="1"/>
    <col min="7443" max="7443" width="20.5703125" style="44" customWidth="1"/>
    <col min="7444" max="7679" width="11.42578125" style="44"/>
    <col min="7680" max="7680" width="3.7109375" style="44" customWidth="1"/>
    <col min="7681" max="7681" width="8.140625" style="44" customWidth="1"/>
    <col min="7682" max="7682" width="17" style="44" customWidth="1"/>
    <col min="7683" max="7683" width="20.5703125" style="44" customWidth="1"/>
    <col min="7684" max="7684" width="64.5703125" style="44" customWidth="1"/>
    <col min="7685" max="7685" width="13.5703125" style="44" customWidth="1"/>
    <col min="7686" max="7686" width="13" style="44" customWidth="1"/>
    <col min="7687" max="7687" width="13.28515625" style="44" customWidth="1"/>
    <col min="7688" max="7688" width="16.42578125" style="44" customWidth="1"/>
    <col min="7689" max="7689" width="13.28515625" style="44" customWidth="1"/>
    <col min="7690" max="7691" width="18.5703125" style="44" customWidth="1"/>
    <col min="7692" max="7692" width="18.7109375" style="44" customWidth="1"/>
    <col min="7693" max="7693" width="11.42578125" style="44"/>
    <col min="7694" max="7694" width="11.28515625" style="44" customWidth="1"/>
    <col min="7695" max="7695" width="11.42578125" style="44"/>
    <col min="7696" max="7696" width="15" style="44" customWidth="1"/>
    <col min="7697" max="7697" width="19.85546875" style="44" customWidth="1"/>
    <col min="7698" max="7698" width="2" style="44" customWidth="1"/>
    <col min="7699" max="7699" width="20.5703125" style="44" customWidth="1"/>
    <col min="7700" max="7935" width="11.42578125" style="44"/>
    <col min="7936" max="7936" width="3.7109375" style="44" customWidth="1"/>
    <col min="7937" max="7937" width="8.140625" style="44" customWidth="1"/>
    <col min="7938" max="7938" width="17" style="44" customWidth="1"/>
    <col min="7939" max="7939" width="20.5703125" style="44" customWidth="1"/>
    <col min="7940" max="7940" width="64.5703125" style="44" customWidth="1"/>
    <col min="7941" max="7941" width="13.5703125" style="44" customWidth="1"/>
    <col min="7942" max="7942" width="13" style="44" customWidth="1"/>
    <col min="7943" max="7943" width="13.28515625" style="44" customWidth="1"/>
    <col min="7944" max="7944" width="16.42578125" style="44" customWidth="1"/>
    <col min="7945" max="7945" width="13.28515625" style="44" customWidth="1"/>
    <col min="7946" max="7947" width="18.5703125" style="44" customWidth="1"/>
    <col min="7948" max="7948" width="18.7109375" style="44" customWidth="1"/>
    <col min="7949" max="7949" width="11.42578125" style="44"/>
    <col min="7950" max="7950" width="11.28515625" style="44" customWidth="1"/>
    <col min="7951" max="7951" width="11.42578125" style="44"/>
    <col min="7952" max="7952" width="15" style="44" customWidth="1"/>
    <col min="7953" max="7953" width="19.85546875" style="44" customWidth="1"/>
    <col min="7954" max="7954" width="2" style="44" customWidth="1"/>
    <col min="7955" max="7955" width="20.5703125" style="44" customWidth="1"/>
    <col min="7956" max="8191" width="11.42578125" style="44"/>
    <col min="8192" max="8192" width="3.7109375" style="44" customWidth="1"/>
    <col min="8193" max="8193" width="8.140625" style="44" customWidth="1"/>
    <col min="8194" max="8194" width="17" style="44" customWidth="1"/>
    <col min="8195" max="8195" width="20.5703125" style="44" customWidth="1"/>
    <col min="8196" max="8196" width="64.5703125" style="44" customWidth="1"/>
    <col min="8197" max="8197" width="13.5703125" style="44" customWidth="1"/>
    <col min="8198" max="8198" width="13" style="44" customWidth="1"/>
    <col min="8199" max="8199" width="13.28515625" style="44" customWidth="1"/>
    <col min="8200" max="8200" width="16.42578125" style="44" customWidth="1"/>
    <col min="8201" max="8201" width="13.28515625" style="44" customWidth="1"/>
    <col min="8202" max="8203" width="18.5703125" style="44" customWidth="1"/>
    <col min="8204" max="8204" width="18.7109375" style="44" customWidth="1"/>
    <col min="8205" max="8205" width="11.42578125" style="44"/>
    <col min="8206" max="8206" width="11.28515625" style="44" customWidth="1"/>
    <col min="8207" max="8207" width="11.42578125" style="44"/>
    <col min="8208" max="8208" width="15" style="44" customWidth="1"/>
    <col min="8209" max="8209" width="19.85546875" style="44" customWidth="1"/>
    <col min="8210" max="8210" width="2" style="44" customWidth="1"/>
    <col min="8211" max="8211" width="20.5703125" style="44" customWidth="1"/>
    <col min="8212" max="8447" width="11.42578125" style="44"/>
    <col min="8448" max="8448" width="3.7109375" style="44" customWidth="1"/>
    <col min="8449" max="8449" width="8.140625" style="44" customWidth="1"/>
    <col min="8450" max="8450" width="17" style="44" customWidth="1"/>
    <col min="8451" max="8451" width="20.5703125" style="44" customWidth="1"/>
    <col min="8452" max="8452" width="64.5703125" style="44" customWidth="1"/>
    <col min="8453" max="8453" width="13.5703125" style="44" customWidth="1"/>
    <col min="8454" max="8454" width="13" style="44" customWidth="1"/>
    <col min="8455" max="8455" width="13.28515625" style="44" customWidth="1"/>
    <col min="8456" max="8456" width="16.42578125" style="44" customWidth="1"/>
    <col min="8457" max="8457" width="13.28515625" style="44" customWidth="1"/>
    <col min="8458" max="8459" width="18.5703125" style="44" customWidth="1"/>
    <col min="8460" max="8460" width="18.7109375" style="44" customWidth="1"/>
    <col min="8461" max="8461" width="11.42578125" style="44"/>
    <col min="8462" max="8462" width="11.28515625" style="44" customWidth="1"/>
    <col min="8463" max="8463" width="11.42578125" style="44"/>
    <col min="8464" max="8464" width="15" style="44" customWidth="1"/>
    <col min="8465" max="8465" width="19.85546875" style="44" customWidth="1"/>
    <col min="8466" max="8466" width="2" style="44" customWidth="1"/>
    <col min="8467" max="8467" width="20.5703125" style="44" customWidth="1"/>
    <col min="8468" max="8703" width="11.42578125" style="44"/>
    <col min="8704" max="8704" width="3.7109375" style="44" customWidth="1"/>
    <col min="8705" max="8705" width="8.140625" style="44" customWidth="1"/>
    <col min="8706" max="8706" width="17" style="44" customWidth="1"/>
    <col min="8707" max="8707" width="20.5703125" style="44" customWidth="1"/>
    <col min="8708" max="8708" width="64.5703125" style="44" customWidth="1"/>
    <col min="8709" max="8709" width="13.5703125" style="44" customWidth="1"/>
    <col min="8710" max="8710" width="13" style="44" customWidth="1"/>
    <col min="8711" max="8711" width="13.28515625" style="44" customWidth="1"/>
    <col min="8712" max="8712" width="16.42578125" style="44" customWidth="1"/>
    <col min="8713" max="8713" width="13.28515625" style="44" customWidth="1"/>
    <col min="8714" max="8715" width="18.5703125" style="44" customWidth="1"/>
    <col min="8716" max="8716" width="18.7109375" style="44" customWidth="1"/>
    <col min="8717" max="8717" width="11.42578125" style="44"/>
    <col min="8718" max="8718" width="11.28515625" style="44" customWidth="1"/>
    <col min="8719" max="8719" width="11.42578125" style="44"/>
    <col min="8720" max="8720" width="15" style="44" customWidth="1"/>
    <col min="8721" max="8721" width="19.85546875" style="44" customWidth="1"/>
    <col min="8722" max="8722" width="2" style="44" customWidth="1"/>
    <col min="8723" max="8723" width="20.5703125" style="44" customWidth="1"/>
    <col min="8724" max="8959" width="11.42578125" style="44"/>
    <col min="8960" max="8960" width="3.7109375" style="44" customWidth="1"/>
    <col min="8961" max="8961" width="8.140625" style="44" customWidth="1"/>
    <col min="8962" max="8962" width="17" style="44" customWidth="1"/>
    <col min="8963" max="8963" width="20.5703125" style="44" customWidth="1"/>
    <col min="8964" max="8964" width="64.5703125" style="44" customWidth="1"/>
    <col min="8965" max="8965" width="13.5703125" style="44" customWidth="1"/>
    <col min="8966" max="8966" width="13" style="44" customWidth="1"/>
    <col min="8967" max="8967" width="13.28515625" style="44" customWidth="1"/>
    <col min="8968" max="8968" width="16.42578125" style="44" customWidth="1"/>
    <col min="8969" max="8969" width="13.28515625" style="44" customWidth="1"/>
    <col min="8970" max="8971" width="18.5703125" style="44" customWidth="1"/>
    <col min="8972" max="8972" width="18.7109375" style="44" customWidth="1"/>
    <col min="8973" max="8973" width="11.42578125" style="44"/>
    <col min="8974" max="8974" width="11.28515625" style="44" customWidth="1"/>
    <col min="8975" max="8975" width="11.42578125" style="44"/>
    <col min="8976" max="8976" width="15" style="44" customWidth="1"/>
    <col min="8977" max="8977" width="19.85546875" style="44" customWidth="1"/>
    <col min="8978" max="8978" width="2" style="44" customWidth="1"/>
    <col min="8979" max="8979" width="20.5703125" style="44" customWidth="1"/>
    <col min="8980" max="9215" width="11.42578125" style="44"/>
    <col min="9216" max="9216" width="3.7109375" style="44" customWidth="1"/>
    <col min="9217" max="9217" width="8.140625" style="44" customWidth="1"/>
    <col min="9218" max="9218" width="17" style="44" customWidth="1"/>
    <col min="9219" max="9219" width="20.5703125" style="44" customWidth="1"/>
    <col min="9220" max="9220" width="64.5703125" style="44" customWidth="1"/>
    <col min="9221" max="9221" width="13.5703125" style="44" customWidth="1"/>
    <col min="9222" max="9222" width="13" style="44" customWidth="1"/>
    <col min="9223" max="9223" width="13.28515625" style="44" customWidth="1"/>
    <col min="9224" max="9224" width="16.42578125" style="44" customWidth="1"/>
    <col min="9225" max="9225" width="13.28515625" style="44" customWidth="1"/>
    <col min="9226" max="9227" width="18.5703125" style="44" customWidth="1"/>
    <col min="9228" max="9228" width="18.7109375" style="44" customWidth="1"/>
    <col min="9229" max="9229" width="11.42578125" style="44"/>
    <col min="9230" max="9230" width="11.28515625" style="44" customWidth="1"/>
    <col min="9231" max="9231" width="11.42578125" style="44"/>
    <col min="9232" max="9232" width="15" style="44" customWidth="1"/>
    <col min="9233" max="9233" width="19.85546875" style="44" customWidth="1"/>
    <col min="9234" max="9234" width="2" style="44" customWidth="1"/>
    <col min="9235" max="9235" width="20.5703125" style="44" customWidth="1"/>
    <col min="9236" max="9471" width="11.42578125" style="44"/>
    <col min="9472" max="9472" width="3.7109375" style="44" customWidth="1"/>
    <col min="9473" max="9473" width="8.140625" style="44" customWidth="1"/>
    <col min="9474" max="9474" width="17" style="44" customWidth="1"/>
    <col min="9475" max="9475" width="20.5703125" style="44" customWidth="1"/>
    <col min="9476" max="9476" width="64.5703125" style="44" customWidth="1"/>
    <col min="9477" max="9477" width="13.5703125" style="44" customWidth="1"/>
    <col min="9478" max="9478" width="13" style="44" customWidth="1"/>
    <col min="9479" max="9479" width="13.28515625" style="44" customWidth="1"/>
    <col min="9480" max="9480" width="16.42578125" style="44" customWidth="1"/>
    <col min="9481" max="9481" width="13.28515625" style="44" customWidth="1"/>
    <col min="9482" max="9483" width="18.5703125" style="44" customWidth="1"/>
    <col min="9484" max="9484" width="18.7109375" style="44" customWidth="1"/>
    <col min="9485" max="9485" width="11.42578125" style="44"/>
    <col min="9486" max="9486" width="11.28515625" style="44" customWidth="1"/>
    <col min="9487" max="9487" width="11.42578125" style="44"/>
    <col min="9488" max="9488" width="15" style="44" customWidth="1"/>
    <col min="9489" max="9489" width="19.85546875" style="44" customWidth="1"/>
    <col min="9490" max="9490" width="2" style="44" customWidth="1"/>
    <col min="9491" max="9491" width="20.5703125" style="44" customWidth="1"/>
    <col min="9492" max="9727" width="11.42578125" style="44"/>
    <col min="9728" max="9728" width="3.7109375" style="44" customWidth="1"/>
    <col min="9729" max="9729" width="8.140625" style="44" customWidth="1"/>
    <col min="9730" max="9730" width="17" style="44" customWidth="1"/>
    <col min="9731" max="9731" width="20.5703125" style="44" customWidth="1"/>
    <col min="9732" max="9732" width="64.5703125" style="44" customWidth="1"/>
    <col min="9733" max="9733" width="13.5703125" style="44" customWidth="1"/>
    <col min="9734" max="9734" width="13" style="44" customWidth="1"/>
    <col min="9735" max="9735" width="13.28515625" style="44" customWidth="1"/>
    <col min="9736" max="9736" width="16.42578125" style="44" customWidth="1"/>
    <col min="9737" max="9737" width="13.28515625" style="44" customWidth="1"/>
    <col min="9738" max="9739" width="18.5703125" style="44" customWidth="1"/>
    <col min="9740" max="9740" width="18.7109375" style="44" customWidth="1"/>
    <col min="9741" max="9741" width="11.42578125" style="44"/>
    <col min="9742" max="9742" width="11.28515625" style="44" customWidth="1"/>
    <col min="9743" max="9743" width="11.42578125" style="44"/>
    <col min="9744" max="9744" width="15" style="44" customWidth="1"/>
    <col min="9745" max="9745" width="19.85546875" style="44" customWidth="1"/>
    <col min="9746" max="9746" width="2" style="44" customWidth="1"/>
    <col min="9747" max="9747" width="20.5703125" style="44" customWidth="1"/>
    <col min="9748" max="9983" width="11.42578125" style="44"/>
    <col min="9984" max="9984" width="3.7109375" style="44" customWidth="1"/>
    <col min="9985" max="9985" width="8.140625" style="44" customWidth="1"/>
    <col min="9986" max="9986" width="17" style="44" customWidth="1"/>
    <col min="9987" max="9987" width="20.5703125" style="44" customWidth="1"/>
    <col min="9988" max="9988" width="64.5703125" style="44" customWidth="1"/>
    <col min="9989" max="9989" width="13.5703125" style="44" customWidth="1"/>
    <col min="9990" max="9990" width="13" style="44" customWidth="1"/>
    <col min="9991" max="9991" width="13.28515625" style="44" customWidth="1"/>
    <col min="9992" max="9992" width="16.42578125" style="44" customWidth="1"/>
    <col min="9993" max="9993" width="13.28515625" style="44" customWidth="1"/>
    <col min="9994" max="9995" width="18.5703125" style="44" customWidth="1"/>
    <col min="9996" max="9996" width="18.7109375" style="44" customWidth="1"/>
    <col min="9997" max="9997" width="11.42578125" style="44"/>
    <col min="9998" max="9998" width="11.28515625" style="44" customWidth="1"/>
    <col min="9999" max="9999" width="11.42578125" style="44"/>
    <col min="10000" max="10000" width="15" style="44" customWidth="1"/>
    <col min="10001" max="10001" width="19.85546875" style="44" customWidth="1"/>
    <col min="10002" max="10002" width="2" style="44" customWidth="1"/>
    <col min="10003" max="10003" width="20.5703125" style="44" customWidth="1"/>
    <col min="10004" max="10239" width="11.42578125" style="44"/>
    <col min="10240" max="10240" width="3.7109375" style="44" customWidth="1"/>
    <col min="10241" max="10241" width="8.140625" style="44" customWidth="1"/>
    <col min="10242" max="10242" width="17" style="44" customWidth="1"/>
    <col min="10243" max="10243" width="20.5703125" style="44" customWidth="1"/>
    <col min="10244" max="10244" width="64.5703125" style="44" customWidth="1"/>
    <col min="10245" max="10245" width="13.5703125" style="44" customWidth="1"/>
    <col min="10246" max="10246" width="13" style="44" customWidth="1"/>
    <col min="10247" max="10247" width="13.28515625" style="44" customWidth="1"/>
    <col min="10248" max="10248" width="16.42578125" style="44" customWidth="1"/>
    <col min="10249" max="10249" width="13.28515625" style="44" customWidth="1"/>
    <col min="10250" max="10251" width="18.5703125" style="44" customWidth="1"/>
    <col min="10252" max="10252" width="18.7109375" style="44" customWidth="1"/>
    <col min="10253" max="10253" width="11.42578125" style="44"/>
    <col min="10254" max="10254" width="11.28515625" style="44" customWidth="1"/>
    <col min="10255" max="10255" width="11.42578125" style="44"/>
    <col min="10256" max="10256" width="15" style="44" customWidth="1"/>
    <col min="10257" max="10257" width="19.85546875" style="44" customWidth="1"/>
    <col min="10258" max="10258" width="2" style="44" customWidth="1"/>
    <col min="10259" max="10259" width="20.5703125" style="44" customWidth="1"/>
    <col min="10260" max="10495" width="11.42578125" style="44"/>
    <col min="10496" max="10496" width="3.7109375" style="44" customWidth="1"/>
    <col min="10497" max="10497" width="8.140625" style="44" customWidth="1"/>
    <col min="10498" max="10498" width="17" style="44" customWidth="1"/>
    <col min="10499" max="10499" width="20.5703125" style="44" customWidth="1"/>
    <col min="10500" max="10500" width="64.5703125" style="44" customWidth="1"/>
    <col min="10501" max="10501" width="13.5703125" style="44" customWidth="1"/>
    <col min="10502" max="10502" width="13" style="44" customWidth="1"/>
    <col min="10503" max="10503" width="13.28515625" style="44" customWidth="1"/>
    <col min="10504" max="10504" width="16.42578125" style="44" customWidth="1"/>
    <col min="10505" max="10505" width="13.28515625" style="44" customWidth="1"/>
    <col min="10506" max="10507" width="18.5703125" style="44" customWidth="1"/>
    <col min="10508" max="10508" width="18.7109375" style="44" customWidth="1"/>
    <col min="10509" max="10509" width="11.42578125" style="44"/>
    <col min="10510" max="10510" width="11.28515625" style="44" customWidth="1"/>
    <col min="10511" max="10511" width="11.42578125" style="44"/>
    <col min="10512" max="10512" width="15" style="44" customWidth="1"/>
    <col min="10513" max="10513" width="19.85546875" style="44" customWidth="1"/>
    <col min="10514" max="10514" width="2" style="44" customWidth="1"/>
    <col min="10515" max="10515" width="20.5703125" style="44" customWidth="1"/>
    <col min="10516" max="10751" width="11.42578125" style="44"/>
    <col min="10752" max="10752" width="3.7109375" style="44" customWidth="1"/>
    <col min="10753" max="10753" width="8.140625" style="44" customWidth="1"/>
    <col min="10754" max="10754" width="17" style="44" customWidth="1"/>
    <col min="10755" max="10755" width="20.5703125" style="44" customWidth="1"/>
    <col min="10756" max="10756" width="64.5703125" style="44" customWidth="1"/>
    <col min="10757" max="10757" width="13.5703125" style="44" customWidth="1"/>
    <col min="10758" max="10758" width="13" style="44" customWidth="1"/>
    <col min="10759" max="10759" width="13.28515625" style="44" customWidth="1"/>
    <col min="10760" max="10760" width="16.42578125" style="44" customWidth="1"/>
    <col min="10761" max="10761" width="13.28515625" style="44" customWidth="1"/>
    <col min="10762" max="10763" width="18.5703125" style="44" customWidth="1"/>
    <col min="10764" max="10764" width="18.7109375" style="44" customWidth="1"/>
    <col min="10765" max="10765" width="11.42578125" style="44"/>
    <col min="10766" max="10766" width="11.28515625" style="44" customWidth="1"/>
    <col min="10767" max="10767" width="11.42578125" style="44"/>
    <col min="10768" max="10768" width="15" style="44" customWidth="1"/>
    <col min="10769" max="10769" width="19.85546875" style="44" customWidth="1"/>
    <col min="10770" max="10770" width="2" style="44" customWidth="1"/>
    <col min="10771" max="10771" width="20.5703125" style="44" customWidth="1"/>
    <col min="10772" max="11007" width="11.42578125" style="44"/>
    <col min="11008" max="11008" width="3.7109375" style="44" customWidth="1"/>
    <col min="11009" max="11009" width="8.140625" style="44" customWidth="1"/>
    <col min="11010" max="11010" width="17" style="44" customWidth="1"/>
    <col min="11011" max="11011" width="20.5703125" style="44" customWidth="1"/>
    <col min="11012" max="11012" width="64.5703125" style="44" customWidth="1"/>
    <col min="11013" max="11013" width="13.5703125" style="44" customWidth="1"/>
    <col min="11014" max="11014" width="13" style="44" customWidth="1"/>
    <col min="11015" max="11015" width="13.28515625" style="44" customWidth="1"/>
    <col min="11016" max="11016" width="16.42578125" style="44" customWidth="1"/>
    <col min="11017" max="11017" width="13.28515625" style="44" customWidth="1"/>
    <col min="11018" max="11019" width="18.5703125" style="44" customWidth="1"/>
    <col min="11020" max="11020" width="18.7109375" style="44" customWidth="1"/>
    <col min="11021" max="11021" width="11.42578125" style="44"/>
    <col min="11022" max="11022" width="11.28515625" style="44" customWidth="1"/>
    <col min="11023" max="11023" width="11.42578125" style="44"/>
    <col min="11024" max="11024" width="15" style="44" customWidth="1"/>
    <col min="11025" max="11025" width="19.85546875" style="44" customWidth="1"/>
    <col min="11026" max="11026" width="2" style="44" customWidth="1"/>
    <col min="11027" max="11027" width="20.5703125" style="44" customWidth="1"/>
    <col min="11028" max="11263" width="11.42578125" style="44"/>
    <col min="11264" max="11264" width="3.7109375" style="44" customWidth="1"/>
    <col min="11265" max="11265" width="8.140625" style="44" customWidth="1"/>
    <col min="11266" max="11266" width="17" style="44" customWidth="1"/>
    <col min="11267" max="11267" width="20.5703125" style="44" customWidth="1"/>
    <col min="11268" max="11268" width="64.5703125" style="44" customWidth="1"/>
    <col min="11269" max="11269" width="13.5703125" style="44" customWidth="1"/>
    <col min="11270" max="11270" width="13" style="44" customWidth="1"/>
    <col min="11271" max="11271" width="13.28515625" style="44" customWidth="1"/>
    <col min="11272" max="11272" width="16.42578125" style="44" customWidth="1"/>
    <col min="11273" max="11273" width="13.28515625" style="44" customWidth="1"/>
    <col min="11274" max="11275" width="18.5703125" style="44" customWidth="1"/>
    <col min="11276" max="11276" width="18.7109375" style="44" customWidth="1"/>
    <col min="11277" max="11277" width="11.42578125" style="44"/>
    <col min="11278" max="11278" width="11.28515625" style="44" customWidth="1"/>
    <col min="11279" max="11279" width="11.42578125" style="44"/>
    <col min="11280" max="11280" width="15" style="44" customWidth="1"/>
    <col min="11281" max="11281" width="19.85546875" style="44" customWidth="1"/>
    <col min="11282" max="11282" width="2" style="44" customWidth="1"/>
    <col min="11283" max="11283" width="20.5703125" style="44" customWidth="1"/>
    <col min="11284" max="11519" width="11.42578125" style="44"/>
    <col min="11520" max="11520" width="3.7109375" style="44" customWidth="1"/>
    <col min="11521" max="11521" width="8.140625" style="44" customWidth="1"/>
    <col min="11522" max="11522" width="17" style="44" customWidth="1"/>
    <col min="11523" max="11523" width="20.5703125" style="44" customWidth="1"/>
    <col min="11524" max="11524" width="64.5703125" style="44" customWidth="1"/>
    <col min="11525" max="11525" width="13.5703125" style="44" customWidth="1"/>
    <col min="11526" max="11526" width="13" style="44" customWidth="1"/>
    <col min="11527" max="11527" width="13.28515625" style="44" customWidth="1"/>
    <col min="11528" max="11528" width="16.42578125" style="44" customWidth="1"/>
    <col min="11529" max="11529" width="13.28515625" style="44" customWidth="1"/>
    <col min="11530" max="11531" width="18.5703125" style="44" customWidth="1"/>
    <col min="11532" max="11532" width="18.7109375" style="44" customWidth="1"/>
    <col min="11533" max="11533" width="11.42578125" style="44"/>
    <col min="11534" max="11534" width="11.28515625" style="44" customWidth="1"/>
    <col min="11535" max="11535" width="11.42578125" style="44"/>
    <col min="11536" max="11536" width="15" style="44" customWidth="1"/>
    <col min="11537" max="11537" width="19.85546875" style="44" customWidth="1"/>
    <col min="11538" max="11538" width="2" style="44" customWidth="1"/>
    <col min="11539" max="11539" width="20.5703125" style="44" customWidth="1"/>
    <col min="11540" max="11775" width="11.42578125" style="44"/>
    <col min="11776" max="11776" width="3.7109375" style="44" customWidth="1"/>
    <col min="11777" max="11777" width="8.140625" style="44" customWidth="1"/>
    <col min="11778" max="11778" width="17" style="44" customWidth="1"/>
    <col min="11779" max="11779" width="20.5703125" style="44" customWidth="1"/>
    <col min="11780" max="11780" width="64.5703125" style="44" customWidth="1"/>
    <col min="11781" max="11781" width="13.5703125" style="44" customWidth="1"/>
    <col min="11782" max="11782" width="13" style="44" customWidth="1"/>
    <col min="11783" max="11783" width="13.28515625" style="44" customWidth="1"/>
    <col min="11784" max="11784" width="16.42578125" style="44" customWidth="1"/>
    <col min="11785" max="11785" width="13.28515625" style="44" customWidth="1"/>
    <col min="11786" max="11787" width="18.5703125" style="44" customWidth="1"/>
    <col min="11788" max="11788" width="18.7109375" style="44" customWidth="1"/>
    <col min="11789" max="11789" width="11.42578125" style="44"/>
    <col min="11790" max="11790" width="11.28515625" style="44" customWidth="1"/>
    <col min="11791" max="11791" width="11.42578125" style="44"/>
    <col min="11792" max="11792" width="15" style="44" customWidth="1"/>
    <col min="11793" max="11793" width="19.85546875" style="44" customWidth="1"/>
    <col min="11794" max="11794" width="2" style="44" customWidth="1"/>
    <col min="11795" max="11795" width="20.5703125" style="44" customWidth="1"/>
    <col min="11796" max="12031" width="11.42578125" style="44"/>
    <col min="12032" max="12032" width="3.7109375" style="44" customWidth="1"/>
    <col min="12033" max="12033" width="8.140625" style="44" customWidth="1"/>
    <col min="12034" max="12034" width="17" style="44" customWidth="1"/>
    <col min="12035" max="12035" width="20.5703125" style="44" customWidth="1"/>
    <col min="12036" max="12036" width="64.5703125" style="44" customWidth="1"/>
    <col min="12037" max="12037" width="13.5703125" style="44" customWidth="1"/>
    <col min="12038" max="12038" width="13" style="44" customWidth="1"/>
    <col min="12039" max="12039" width="13.28515625" style="44" customWidth="1"/>
    <col min="12040" max="12040" width="16.42578125" style="44" customWidth="1"/>
    <col min="12041" max="12041" width="13.28515625" style="44" customWidth="1"/>
    <col min="12042" max="12043" width="18.5703125" style="44" customWidth="1"/>
    <col min="12044" max="12044" width="18.7109375" style="44" customWidth="1"/>
    <col min="12045" max="12045" width="11.42578125" style="44"/>
    <col min="12046" max="12046" width="11.28515625" style="44" customWidth="1"/>
    <col min="12047" max="12047" width="11.42578125" style="44"/>
    <col min="12048" max="12048" width="15" style="44" customWidth="1"/>
    <col min="12049" max="12049" width="19.85546875" style="44" customWidth="1"/>
    <col min="12050" max="12050" width="2" style="44" customWidth="1"/>
    <col min="12051" max="12051" width="20.5703125" style="44" customWidth="1"/>
    <col min="12052" max="12287" width="11.42578125" style="44"/>
    <col min="12288" max="12288" width="3.7109375" style="44" customWidth="1"/>
    <col min="12289" max="12289" width="8.140625" style="44" customWidth="1"/>
    <col min="12290" max="12290" width="17" style="44" customWidth="1"/>
    <col min="12291" max="12291" width="20.5703125" style="44" customWidth="1"/>
    <col min="12292" max="12292" width="64.5703125" style="44" customWidth="1"/>
    <col min="12293" max="12293" width="13.5703125" style="44" customWidth="1"/>
    <col min="12294" max="12294" width="13" style="44" customWidth="1"/>
    <col min="12295" max="12295" width="13.28515625" style="44" customWidth="1"/>
    <col min="12296" max="12296" width="16.42578125" style="44" customWidth="1"/>
    <col min="12297" max="12297" width="13.28515625" style="44" customWidth="1"/>
    <col min="12298" max="12299" width="18.5703125" style="44" customWidth="1"/>
    <col min="12300" max="12300" width="18.7109375" style="44" customWidth="1"/>
    <col min="12301" max="12301" width="11.42578125" style="44"/>
    <col min="12302" max="12302" width="11.28515625" style="44" customWidth="1"/>
    <col min="12303" max="12303" width="11.42578125" style="44"/>
    <col min="12304" max="12304" width="15" style="44" customWidth="1"/>
    <col min="12305" max="12305" width="19.85546875" style="44" customWidth="1"/>
    <col min="12306" max="12306" width="2" style="44" customWidth="1"/>
    <col min="12307" max="12307" width="20.5703125" style="44" customWidth="1"/>
    <col min="12308" max="12543" width="11.42578125" style="44"/>
    <col min="12544" max="12544" width="3.7109375" style="44" customWidth="1"/>
    <col min="12545" max="12545" width="8.140625" style="44" customWidth="1"/>
    <col min="12546" max="12546" width="17" style="44" customWidth="1"/>
    <col min="12547" max="12547" width="20.5703125" style="44" customWidth="1"/>
    <col min="12548" max="12548" width="64.5703125" style="44" customWidth="1"/>
    <col min="12549" max="12549" width="13.5703125" style="44" customWidth="1"/>
    <col min="12550" max="12550" width="13" style="44" customWidth="1"/>
    <col min="12551" max="12551" width="13.28515625" style="44" customWidth="1"/>
    <col min="12552" max="12552" width="16.42578125" style="44" customWidth="1"/>
    <col min="12553" max="12553" width="13.28515625" style="44" customWidth="1"/>
    <col min="12554" max="12555" width="18.5703125" style="44" customWidth="1"/>
    <col min="12556" max="12556" width="18.7109375" style="44" customWidth="1"/>
    <col min="12557" max="12557" width="11.42578125" style="44"/>
    <col min="12558" max="12558" width="11.28515625" style="44" customWidth="1"/>
    <col min="12559" max="12559" width="11.42578125" style="44"/>
    <col min="12560" max="12560" width="15" style="44" customWidth="1"/>
    <col min="12561" max="12561" width="19.85546875" style="44" customWidth="1"/>
    <col min="12562" max="12562" width="2" style="44" customWidth="1"/>
    <col min="12563" max="12563" width="20.5703125" style="44" customWidth="1"/>
    <col min="12564" max="12799" width="11.42578125" style="44"/>
    <col min="12800" max="12800" width="3.7109375" style="44" customWidth="1"/>
    <col min="12801" max="12801" width="8.140625" style="44" customWidth="1"/>
    <col min="12802" max="12802" width="17" style="44" customWidth="1"/>
    <col min="12803" max="12803" width="20.5703125" style="44" customWidth="1"/>
    <col min="12804" max="12804" width="64.5703125" style="44" customWidth="1"/>
    <col min="12805" max="12805" width="13.5703125" style="44" customWidth="1"/>
    <col min="12806" max="12806" width="13" style="44" customWidth="1"/>
    <col min="12807" max="12807" width="13.28515625" style="44" customWidth="1"/>
    <col min="12808" max="12808" width="16.42578125" style="44" customWidth="1"/>
    <col min="12809" max="12809" width="13.28515625" style="44" customWidth="1"/>
    <col min="12810" max="12811" width="18.5703125" style="44" customWidth="1"/>
    <col min="12812" max="12812" width="18.7109375" style="44" customWidth="1"/>
    <col min="12813" max="12813" width="11.42578125" style="44"/>
    <col min="12814" max="12814" width="11.28515625" style="44" customWidth="1"/>
    <col min="12815" max="12815" width="11.42578125" style="44"/>
    <col min="12816" max="12816" width="15" style="44" customWidth="1"/>
    <col min="12817" max="12817" width="19.85546875" style="44" customWidth="1"/>
    <col min="12818" max="12818" width="2" style="44" customWidth="1"/>
    <col min="12819" max="12819" width="20.5703125" style="44" customWidth="1"/>
    <col min="12820" max="13055" width="11.42578125" style="44"/>
    <col min="13056" max="13056" width="3.7109375" style="44" customWidth="1"/>
    <col min="13057" max="13057" width="8.140625" style="44" customWidth="1"/>
    <col min="13058" max="13058" width="17" style="44" customWidth="1"/>
    <col min="13059" max="13059" width="20.5703125" style="44" customWidth="1"/>
    <col min="13060" max="13060" width="64.5703125" style="44" customWidth="1"/>
    <col min="13061" max="13061" width="13.5703125" style="44" customWidth="1"/>
    <col min="13062" max="13062" width="13" style="44" customWidth="1"/>
    <col min="13063" max="13063" width="13.28515625" style="44" customWidth="1"/>
    <col min="13064" max="13064" width="16.42578125" style="44" customWidth="1"/>
    <col min="13065" max="13065" width="13.28515625" style="44" customWidth="1"/>
    <col min="13066" max="13067" width="18.5703125" style="44" customWidth="1"/>
    <col min="13068" max="13068" width="18.7109375" style="44" customWidth="1"/>
    <col min="13069" max="13069" width="11.42578125" style="44"/>
    <col min="13070" max="13070" width="11.28515625" style="44" customWidth="1"/>
    <col min="13071" max="13071" width="11.42578125" style="44"/>
    <col min="13072" max="13072" width="15" style="44" customWidth="1"/>
    <col min="13073" max="13073" width="19.85546875" style="44" customWidth="1"/>
    <col min="13074" max="13074" width="2" style="44" customWidth="1"/>
    <col min="13075" max="13075" width="20.5703125" style="44" customWidth="1"/>
    <col min="13076" max="13311" width="11.42578125" style="44"/>
    <col min="13312" max="13312" width="3.7109375" style="44" customWidth="1"/>
    <col min="13313" max="13313" width="8.140625" style="44" customWidth="1"/>
    <col min="13314" max="13314" width="17" style="44" customWidth="1"/>
    <col min="13315" max="13315" width="20.5703125" style="44" customWidth="1"/>
    <col min="13316" max="13316" width="64.5703125" style="44" customWidth="1"/>
    <col min="13317" max="13317" width="13.5703125" style="44" customWidth="1"/>
    <col min="13318" max="13318" width="13" style="44" customWidth="1"/>
    <col min="13319" max="13319" width="13.28515625" style="44" customWidth="1"/>
    <col min="13320" max="13320" width="16.42578125" style="44" customWidth="1"/>
    <col min="13321" max="13321" width="13.28515625" style="44" customWidth="1"/>
    <col min="13322" max="13323" width="18.5703125" style="44" customWidth="1"/>
    <col min="13324" max="13324" width="18.7109375" style="44" customWidth="1"/>
    <col min="13325" max="13325" width="11.42578125" style="44"/>
    <col min="13326" max="13326" width="11.28515625" style="44" customWidth="1"/>
    <col min="13327" max="13327" width="11.42578125" style="44"/>
    <col min="13328" max="13328" width="15" style="44" customWidth="1"/>
    <col min="13329" max="13329" width="19.85546875" style="44" customWidth="1"/>
    <col min="13330" max="13330" width="2" style="44" customWidth="1"/>
    <col min="13331" max="13331" width="20.5703125" style="44" customWidth="1"/>
    <col min="13332" max="13567" width="11.42578125" style="44"/>
    <col min="13568" max="13568" width="3.7109375" style="44" customWidth="1"/>
    <col min="13569" max="13569" width="8.140625" style="44" customWidth="1"/>
    <col min="13570" max="13570" width="17" style="44" customWidth="1"/>
    <col min="13571" max="13571" width="20.5703125" style="44" customWidth="1"/>
    <col min="13572" max="13572" width="64.5703125" style="44" customWidth="1"/>
    <col min="13573" max="13573" width="13.5703125" style="44" customWidth="1"/>
    <col min="13574" max="13574" width="13" style="44" customWidth="1"/>
    <col min="13575" max="13575" width="13.28515625" style="44" customWidth="1"/>
    <col min="13576" max="13576" width="16.42578125" style="44" customWidth="1"/>
    <col min="13577" max="13577" width="13.28515625" style="44" customWidth="1"/>
    <col min="13578" max="13579" width="18.5703125" style="44" customWidth="1"/>
    <col min="13580" max="13580" width="18.7109375" style="44" customWidth="1"/>
    <col min="13581" max="13581" width="11.42578125" style="44"/>
    <col min="13582" max="13582" width="11.28515625" style="44" customWidth="1"/>
    <col min="13583" max="13583" width="11.42578125" style="44"/>
    <col min="13584" max="13584" width="15" style="44" customWidth="1"/>
    <col min="13585" max="13585" width="19.85546875" style="44" customWidth="1"/>
    <col min="13586" max="13586" width="2" style="44" customWidth="1"/>
    <col min="13587" max="13587" width="20.5703125" style="44" customWidth="1"/>
    <col min="13588" max="13823" width="11.42578125" style="44"/>
    <col min="13824" max="13824" width="3.7109375" style="44" customWidth="1"/>
    <col min="13825" max="13825" width="8.140625" style="44" customWidth="1"/>
    <col min="13826" max="13826" width="17" style="44" customWidth="1"/>
    <col min="13827" max="13827" width="20.5703125" style="44" customWidth="1"/>
    <col min="13828" max="13828" width="64.5703125" style="44" customWidth="1"/>
    <col min="13829" max="13829" width="13.5703125" style="44" customWidth="1"/>
    <col min="13830" max="13830" width="13" style="44" customWidth="1"/>
    <col min="13831" max="13831" width="13.28515625" style="44" customWidth="1"/>
    <col min="13832" max="13832" width="16.42578125" style="44" customWidth="1"/>
    <col min="13833" max="13833" width="13.28515625" style="44" customWidth="1"/>
    <col min="13834" max="13835" width="18.5703125" style="44" customWidth="1"/>
    <col min="13836" max="13836" width="18.7109375" style="44" customWidth="1"/>
    <col min="13837" max="13837" width="11.42578125" style="44"/>
    <col min="13838" max="13838" width="11.28515625" style="44" customWidth="1"/>
    <col min="13839" max="13839" width="11.42578125" style="44"/>
    <col min="13840" max="13840" width="15" style="44" customWidth="1"/>
    <col min="13841" max="13841" width="19.85546875" style="44" customWidth="1"/>
    <col min="13842" max="13842" width="2" style="44" customWidth="1"/>
    <col min="13843" max="13843" width="20.5703125" style="44" customWidth="1"/>
    <col min="13844" max="14079" width="11.42578125" style="44"/>
    <col min="14080" max="14080" width="3.7109375" style="44" customWidth="1"/>
    <col min="14081" max="14081" width="8.140625" style="44" customWidth="1"/>
    <col min="14082" max="14082" width="17" style="44" customWidth="1"/>
    <col min="14083" max="14083" width="20.5703125" style="44" customWidth="1"/>
    <col min="14084" max="14084" width="64.5703125" style="44" customWidth="1"/>
    <col min="14085" max="14085" width="13.5703125" style="44" customWidth="1"/>
    <col min="14086" max="14086" width="13" style="44" customWidth="1"/>
    <col min="14087" max="14087" width="13.28515625" style="44" customWidth="1"/>
    <col min="14088" max="14088" width="16.42578125" style="44" customWidth="1"/>
    <col min="14089" max="14089" width="13.28515625" style="44" customWidth="1"/>
    <col min="14090" max="14091" width="18.5703125" style="44" customWidth="1"/>
    <col min="14092" max="14092" width="18.7109375" style="44" customWidth="1"/>
    <col min="14093" max="14093" width="11.42578125" style="44"/>
    <col min="14094" max="14094" width="11.28515625" style="44" customWidth="1"/>
    <col min="14095" max="14095" width="11.42578125" style="44"/>
    <col min="14096" max="14096" width="15" style="44" customWidth="1"/>
    <col min="14097" max="14097" width="19.85546875" style="44" customWidth="1"/>
    <col min="14098" max="14098" width="2" style="44" customWidth="1"/>
    <col min="14099" max="14099" width="20.5703125" style="44" customWidth="1"/>
    <col min="14100" max="14335" width="11.42578125" style="44"/>
    <col min="14336" max="14336" width="3.7109375" style="44" customWidth="1"/>
    <col min="14337" max="14337" width="8.140625" style="44" customWidth="1"/>
    <col min="14338" max="14338" width="17" style="44" customWidth="1"/>
    <col min="14339" max="14339" width="20.5703125" style="44" customWidth="1"/>
    <col min="14340" max="14340" width="64.5703125" style="44" customWidth="1"/>
    <col min="14341" max="14341" width="13.5703125" style="44" customWidth="1"/>
    <col min="14342" max="14342" width="13" style="44" customWidth="1"/>
    <col min="14343" max="14343" width="13.28515625" style="44" customWidth="1"/>
    <col min="14344" max="14344" width="16.42578125" style="44" customWidth="1"/>
    <col min="14345" max="14345" width="13.28515625" style="44" customWidth="1"/>
    <col min="14346" max="14347" width="18.5703125" style="44" customWidth="1"/>
    <col min="14348" max="14348" width="18.7109375" style="44" customWidth="1"/>
    <col min="14349" max="14349" width="11.42578125" style="44"/>
    <col min="14350" max="14350" width="11.28515625" style="44" customWidth="1"/>
    <col min="14351" max="14351" width="11.42578125" style="44"/>
    <col min="14352" max="14352" width="15" style="44" customWidth="1"/>
    <col min="14353" max="14353" width="19.85546875" style="44" customWidth="1"/>
    <col min="14354" max="14354" width="2" style="44" customWidth="1"/>
    <col min="14355" max="14355" width="20.5703125" style="44" customWidth="1"/>
    <col min="14356" max="14591" width="11.42578125" style="44"/>
    <col min="14592" max="14592" width="3.7109375" style="44" customWidth="1"/>
    <col min="14593" max="14593" width="8.140625" style="44" customWidth="1"/>
    <col min="14594" max="14594" width="17" style="44" customWidth="1"/>
    <col min="14595" max="14595" width="20.5703125" style="44" customWidth="1"/>
    <col min="14596" max="14596" width="64.5703125" style="44" customWidth="1"/>
    <col min="14597" max="14597" width="13.5703125" style="44" customWidth="1"/>
    <col min="14598" max="14598" width="13" style="44" customWidth="1"/>
    <col min="14599" max="14599" width="13.28515625" style="44" customWidth="1"/>
    <col min="14600" max="14600" width="16.42578125" style="44" customWidth="1"/>
    <col min="14601" max="14601" width="13.28515625" style="44" customWidth="1"/>
    <col min="14602" max="14603" width="18.5703125" style="44" customWidth="1"/>
    <col min="14604" max="14604" width="18.7109375" style="44" customWidth="1"/>
    <col min="14605" max="14605" width="11.42578125" style="44"/>
    <col min="14606" max="14606" width="11.28515625" style="44" customWidth="1"/>
    <col min="14607" max="14607" width="11.42578125" style="44"/>
    <col min="14608" max="14608" width="15" style="44" customWidth="1"/>
    <col min="14609" max="14609" width="19.85546875" style="44" customWidth="1"/>
    <col min="14610" max="14610" width="2" style="44" customWidth="1"/>
    <col min="14611" max="14611" width="20.5703125" style="44" customWidth="1"/>
    <col min="14612" max="14847" width="11.42578125" style="44"/>
    <col min="14848" max="14848" width="3.7109375" style="44" customWidth="1"/>
    <col min="14849" max="14849" width="8.140625" style="44" customWidth="1"/>
    <col min="14850" max="14850" width="17" style="44" customWidth="1"/>
    <col min="14851" max="14851" width="20.5703125" style="44" customWidth="1"/>
    <col min="14852" max="14852" width="64.5703125" style="44" customWidth="1"/>
    <col min="14853" max="14853" width="13.5703125" style="44" customWidth="1"/>
    <col min="14854" max="14854" width="13" style="44" customWidth="1"/>
    <col min="14855" max="14855" width="13.28515625" style="44" customWidth="1"/>
    <col min="14856" max="14856" width="16.42578125" style="44" customWidth="1"/>
    <col min="14857" max="14857" width="13.28515625" style="44" customWidth="1"/>
    <col min="14858" max="14859" width="18.5703125" style="44" customWidth="1"/>
    <col min="14860" max="14860" width="18.7109375" style="44" customWidth="1"/>
    <col min="14861" max="14861" width="11.42578125" style="44"/>
    <col min="14862" max="14862" width="11.28515625" style="44" customWidth="1"/>
    <col min="14863" max="14863" width="11.42578125" style="44"/>
    <col min="14864" max="14864" width="15" style="44" customWidth="1"/>
    <col min="14865" max="14865" width="19.85546875" style="44" customWidth="1"/>
    <col min="14866" max="14866" width="2" style="44" customWidth="1"/>
    <col min="14867" max="14867" width="20.5703125" style="44" customWidth="1"/>
    <col min="14868" max="15103" width="11.42578125" style="44"/>
    <col min="15104" max="15104" width="3.7109375" style="44" customWidth="1"/>
    <col min="15105" max="15105" width="8.140625" style="44" customWidth="1"/>
    <col min="15106" max="15106" width="17" style="44" customWidth="1"/>
    <col min="15107" max="15107" width="20.5703125" style="44" customWidth="1"/>
    <col min="15108" max="15108" width="64.5703125" style="44" customWidth="1"/>
    <col min="15109" max="15109" width="13.5703125" style="44" customWidth="1"/>
    <col min="15110" max="15110" width="13" style="44" customWidth="1"/>
    <col min="15111" max="15111" width="13.28515625" style="44" customWidth="1"/>
    <col min="15112" max="15112" width="16.42578125" style="44" customWidth="1"/>
    <col min="15113" max="15113" width="13.28515625" style="44" customWidth="1"/>
    <col min="15114" max="15115" width="18.5703125" style="44" customWidth="1"/>
    <col min="15116" max="15116" width="18.7109375" style="44" customWidth="1"/>
    <col min="15117" max="15117" width="11.42578125" style="44"/>
    <col min="15118" max="15118" width="11.28515625" style="44" customWidth="1"/>
    <col min="15119" max="15119" width="11.42578125" style="44"/>
    <col min="15120" max="15120" width="15" style="44" customWidth="1"/>
    <col min="15121" max="15121" width="19.85546875" style="44" customWidth="1"/>
    <col min="15122" max="15122" width="2" style="44" customWidth="1"/>
    <col min="15123" max="15123" width="20.5703125" style="44" customWidth="1"/>
    <col min="15124" max="15359" width="11.42578125" style="44"/>
    <col min="15360" max="15360" width="3.7109375" style="44" customWidth="1"/>
    <col min="15361" max="15361" width="8.140625" style="44" customWidth="1"/>
    <col min="15362" max="15362" width="17" style="44" customWidth="1"/>
    <col min="15363" max="15363" width="20.5703125" style="44" customWidth="1"/>
    <col min="15364" max="15364" width="64.5703125" style="44" customWidth="1"/>
    <col min="15365" max="15365" width="13.5703125" style="44" customWidth="1"/>
    <col min="15366" max="15366" width="13" style="44" customWidth="1"/>
    <col min="15367" max="15367" width="13.28515625" style="44" customWidth="1"/>
    <col min="15368" max="15368" width="16.42578125" style="44" customWidth="1"/>
    <col min="15369" max="15369" width="13.28515625" style="44" customWidth="1"/>
    <col min="15370" max="15371" width="18.5703125" style="44" customWidth="1"/>
    <col min="15372" max="15372" width="18.7109375" style="44" customWidth="1"/>
    <col min="15373" max="15373" width="11.42578125" style="44"/>
    <col min="15374" max="15374" width="11.28515625" style="44" customWidth="1"/>
    <col min="15375" max="15375" width="11.42578125" style="44"/>
    <col min="15376" max="15376" width="15" style="44" customWidth="1"/>
    <col min="15377" max="15377" width="19.85546875" style="44" customWidth="1"/>
    <col min="15378" max="15378" width="2" style="44" customWidth="1"/>
    <col min="15379" max="15379" width="20.5703125" style="44" customWidth="1"/>
    <col min="15380" max="15615" width="11.42578125" style="44"/>
    <col min="15616" max="15616" width="3.7109375" style="44" customWidth="1"/>
    <col min="15617" max="15617" width="8.140625" style="44" customWidth="1"/>
    <col min="15618" max="15618" width="17" style="44" customWidth="1"/>
    <col min="15619" max="15619" width="20.5703125" style="44" customWidth="1"/>
    <col min="15620" max="15620" width="64.5703125" style="44" customWidth="1"/>
    <col min="15621" max="15621" width="13.5703125" style="44" customWidth="1"/>
    <col min="15622" max="15622" width="13" style="44" customWidth="1"/>
    <col min="15623" max="15623" width="13.28515625" style="44" customWidth="1"/>
    <col min="15624" max="15624" width="16.42578125" style="44" customWidth="1"/>
    <col min="15625" max="15625" width="13.28515625" style="44" customWidth="1"/>
    <col min="15626" max="15627" width="18.5703125" style="44" customWidth="1"/>
    <col min="15628" max="15628" width="18.7109375" style="44" customWidth="1"/>
    <col min="15629" max="15629" width="11.42578125" style="44"/>
    <col min="15630" max="15630" width="11.28515625" style="44" customWidth="1"/>
    <col min="15631" max="15631" width="11.42578125" style="44"/>
    <col min="15632" max="15632" width="15" style="44" customWidth="1"/>
    <col min="15633" max="15633" width="19.85546875" style="44" customWidth="1"/>
    <col min="15634" max="15634" width="2" style="44" customWidth="1"/>
    <col min="15635" max="15635" width="20.5703125" style="44" customWidth="1"/>
    <col min="15636" max="15871" width="11.42578125" style="44"/>
    <col min="15872" max="15872" width="3.7109375" style="44" customWidth="1"/>
    <col min="15873" max="15873" width="8.140625" style="44" customWidth="1"/>
    <col min="15874" max="15874" width="17" style="44" customWidth="1"/>
    <col min="15875" max="15875" width="20.5703125" style="44" customWidth="1"/>
    <col min="15876" max="15876" width="64.5703125" style="44" customWidth="1"/>
    <col min="15877" max="15877" width="13.5703125" style="44" customWidth="1"/>
    <col min="15878" max="15878" width="13" style="44" customWidth="1"/>
    <col min="15879" max="15879" width="13.28515625" style="44" customWidth="1"/>
    <col min="15880" max="15880" width="16.42578125" style="44" customWidth="1"/>
    <col min="15881" max="15881" width="13.28515625" style="44" customWidth="1"/>
    <col min="15882" max="15883" width="18.5703125" style="44" customWidth="1"/>
    <col min="15884" max="15884" width="18.7109375" style="44" customWidth="1"/>
    <col min="15885" max="15885" width="11.42578125" style="44"/>
    <col min="15886" max="15886" width="11.28515625" style="44" customWidth="1"/>
    <col min="15887" max="15887" width="11.42578125" style="44"/>
    <col min="15888" max="15888" width="15" style="44" customWidth="1"/>
    <col min="15889" max="15889" width="19.85546875" style="44" customWidth="1"/>
    <col min="15890" max="15890" width="2" style="44" customWidth="1"/>
    <col min="15891" max="15891" width="20.5703125" style="44" customWidth="1"/>
    <col min="15892" max="16127" width="11.42578125" style="44"/>
    <col min="16128" max="16128" width="3.7109375" style="44" customWidth="1"/>
    <col min="16129" max="16129" width="8.140625" style="44" customWidth="1"/>
    <col min="16130" max="16130" width="17" style="44" customWidth="1"/>
    <col min="16131" max="16131" width="20.5703125" style="44" customWidth="1"/>
    <col min="16132" max="16132" width="64.5703125" style="44" customWidth="1"/>
    <col min="16133" max="16133" width="13.5703125" style="44" customWidth="1"/>
    <col min="16134" max="16134" width="13" style="44" customWidth="1"/>
    <col min="16135" max="16135" width="13.28515625" style="44" customWidth="1"/>
    <col min="16136" max="16136" width="16.42578125" style="44" customWidth="1"/>
    <col min="16137" max="16137" width="13.28515625" style="44" customWidth="1"/>
    <col min="16138" max="16139" width="18.5703125" style="44" customWidth="1"/>
    <col min="16140" max="16140" width="18.7109375" style="44" customWidth="1"/>
    <col min="16141" max="16141" width="11.42578125" style="44"/>
    <col min="16142" max="16142" width="11.28515625" style="44" customWidth="1"/>
    <col min="16143" max="16143" width="11.42578125" style="44"/>
    <col min="16144" max="16144" width="15" style="44" customWidth="1"/>
    <col min="16145" max="16145" width="19.85546875" style="44" customWidth="1"/>
    <col min="16146" max="16146" width="2" style="44" customWidth="1"/>
    <col min="16147" max="16147" width="20.5703125" style="44" customWidth="1"/>
    <col min="16148" max="16384" width="11.42578125" style="44"/>
  </cols>
  <sheetData>
    <row r="2" spans="1:19" ht="27.75" x14ac:dyDescent="0.25">
      <c r="B2" s="400" t="s">
        <v>344</v>
      </c>
      <c r="C2" s="400"/>
      <c r="D2" s="400"/>
      <c r="E2" s="400"/>
      <c r="F2" s="400"/>
      <c r="G2" s="400"/>
      <c r="H2" s="400"/>
      <c r="I2" s="400"/>
      <c r="J2" s="400"/>
      <c r="K2" s="400"/>
      <c r="L2" s="400"/>
      <c r="M2" s="400"/>
      <c r="N2" s="400"/>
    </row>
    <row r="3" spans="1:19" x14ac:dyDescent="0.25">
      <c r="B3" s="198"/>
      <c r="C3" s="198"/>
      <c r="D3" s="198"/>
      <c r="E3" s="198"/>
      <c r="F3" s="198"/>
      <c r="G3" s="198"/>
      <c r="H3" s="198"/>
      <c r="I3" s="198"/>
      <c r="J3" s="198"/>
      <c r="K3" s="198"/>
      <c r="L3" s="198"/>
      <c r="M3" s="198"/>
      <c r="N3" s="198"/>
    </row>
    <row r="4" spans="1:19" ht="15.75" thickBot="1" x14ac:dyDescent="0.3">
      <c r="C4" s="199"/>
    </row>
    <row r="5" spans="1:19" ht="33.75" customHeight="1" thickBot="1" x14ac:dyDescent="0.3">
      <c r="B5" s="401" t="s">
        <v>345</v>
      </c>
      <c r="C5" s="402"/>
      <c r="D5" s="402"/>
      <c r="E5" s="403"/>
      <c r="F5" s="410" t="s">
        <v>346</v>
      </c>
      <c r="G5" s="413" t="s">
        <v>347</v>
      </c>
      <c r="H5" s="416" t="s">
        <v>348</v>
      </c>
      <c r="I5" s="410"/>
      <c r="J5" s="410"/>
      <c r="K5" s="410"/>
      <c r="L5" s="417"/>
      <c r="M5" s="382" t="s">
        <v>349</v>
      </c>
      <c r="N5" s="420"/>
      <c r="O5" s="420"/>
      <c r="P5" s="420"/>
      <c r="Q5" s="421"/>
      <c r="S5" s="380" t="s">
        <v>350</v>
      </c>
    </row>
    <row r="6" spans="1:19" ht="49.5" customHeight="1" thickBot="1" x14ac:dyDescent="0.3">
      <c r="B6" s="404"/>
      <c r="C6" s="405"/>
      <c r="D6" s="405"/>
      <c r="E6" s="406"/>
      <c r="F6" s="411"/>
      <c r="G6" s="414"/>
      <c r="H6" s="418"/>
      <c r="I6" s="412"/>
      <c r="J6" s="412"/>
      <c r="K6" s="412"/>
      <c r="L6" s="419"/>
      <c r="M6" s="382" t="s">
        <v>351</v>
      </c>
      <c r="N6" s="383"/>
      <c r="O6" s="382" t="s">
        <v>352</v>
      </c>
      <c r="P6" s="384"/>
      <c r="Q6" s="383"/>
      <c r="S6" s="381"/>
    </row>
    <row r="7" spans="1:19" ht="34.5" customHeight="1" thickBot="1" x14ac:dyDescent="0.3">
      <c r="B7" s="404"/>
      <c r="C7" s="405"/>
      <c r="D7" s="405"/>
      <c r="E7" s="406"/>
      <c r="F7" s="411"/>
      <c r="G7" s="414"/>
      <c r="H7" s="385" t="s">
        <v>375</v>
      </c>
      <c r="I7" s="388" t="s">
        <v>353</v>
      </c>
      <c r="J7" s="389"/>
      <c r="K7" s="389"/>
      <c r="L7" s="390"/>
      <c r="M7" s="391" t="s">
        <v>354</v>
      </c>
      <c r="N7" s="392"/>
      <c r="O7" s="391" t="s">
        <v>390</v>
      </c>
      <c r="P7" s="392"/>
      <c r="Q7" s="392" t="s">
        <v>355</v>
      </c>
      <c r="S7" s="381"/>
    </row>
    <row r="8" spans="1:19" ht="34.5" customHeight="1" thickBot="1" x14ac:dyDescent="0.3">
      <c r="B8" s="404"/>
      <c r="C8" s="405"/>
      <c r="D8" s="405"/>
      <c r="E8" s="406"/>
      <c r="F8" s="411"/>
      <c r="G8" s="414"/>
      <c r="H8" s="386"/>
      <c r="I8" s="395" t="s">
        <v>353</v>
      </c>
      <c r="J8" s="397" t="s">
        <v>356</v>
      </c>
      <c r="K8" s="398"/>
      <c r="L8" s="399"/>
      <c r="M8" s="393"/>
      <c r="N8" s="394"/>
      <c r="O8" s="393"/>
      <c r="P8" s="394"/>
      <c r="Q8" s="394"/>
      <c r="S8" s="381"/>
    </row>
    <row r="9" spans="1:19" ht="117" customHeight="1" thickBot="1" x14ac:dyDescent="0.3">
      <c r="B9" s="407"/>
      <c r="C9" s="408"/>
      <c r="D9" s="408"/>
      <c r="E9" s="409"/>
      <c r="F9" s="412"/>
      <c r="G9" s="415"/>
      <c r="H9" s="387"/>
      <c r="I9" s="396"/>
      <c r="J9" s="221" t="s">
        <v>376</v>
      </c>
      <c r="K9" s="221" t="s">
        <v>357</v>
      </c>
      <c r="L9" s="222" t="s">
        <v>377</v>
      </c>
      <c r="M9" s="223" t="s">
        <v>379</v>
      </c>
      <c r="N9" s="223" t="s">
        <v>380</v>
      </c>
      <c r="O9" s="224" t="s">
        <v>358</v>
      </c>
      <c r="P9" s="224" t="s">
        <v>359</v>
      </c>
      <c r="Q9" s="221" t="s">
        <v>378</v>
      </c>
      <c r="S9" s="381"/>
    </row>
    <row r="10" spans="1:19" ht="66" customHeight="1" x14ac:dyDescent="0.25">
      <c r="B10" s="225"/>
      <c r="C10" s="358" t="s">
        <v>373</v>
      </c>
      <c r="D10" s="358"/>
      <c r="E10" s="359"/>
      <c r="F10" s="226"/>
      <c r="G10" s="226"/>
      <c r="H10" s="226"/>
      <c r="I10" s="226"/>
      <c r="J10" s="226"/>
      <c r="K10" s="226"/>
      <c r="L10" s="226"/>
      <c r="M10" s="226"/>
      <c r="N10" s="226"/>
      <c r="O10" s="226"/>
      <c r="P10" s="226"/>
      <c r="Q10" s="226"/>
      <c r="R10" s="227"/>
      <c r="S10" s="226"/>
    </row>
    <row r="11" spans="1:19" ht="34.5" customHeight="1" thickBot="1" x14ac:dyDescent="0.3">
      <c r="B11" s="228" t="s">
        <v>360</v>
      </c>
      <c r="C11" s="360"/>
      <c r="D11" s="360"/>
      <c r="E11" s="361"/>
      <c r="F11" s="229"/>
      <c r="G11" s="229"/>
      <c r="H11" s="229"/>
      <c r="I11" s="229"/>
      <c r="J11" s="229"/>
      <c r="K11" s="229"/>
      <c r="L11" s="229"/>
      <c r="M11" s="229"/>
      <c r="N11" s="229"/>
      <c r="O11" s="229">
        <v>6329986</v>
      </c>
      <c r="P11" s="229"/>
      <c r="Q11" s="229"/>
      <c r="R11" s="230"/>
      <c r="S11" s="229">
        <v>38158261</v>
      </c>
    </row>
    <row r="12" spans="1:19" ht="56.25" customHeight="1" thickBot="1" x14ac:dyDescent="0.3">
      <c r="A12" s="57"/>
      <c r="B12" s="220">
        <f>+'Corrección monetaria'!C19</f>
        <v>2.9000000000000001E-2</v>
      </c>
      <c r="C12" s="377" t="s">
        <v>374</v>
      </c>
      <c r="D12" s="378"/>
      <c r="E12" s="379"/>
      <c r="F12" s="231">
        <f t="shared" ref="F12:R12" si="0">+ROUND(F11*$B$12,0)</f>
        <v>0</v>
      </c>
      <c r="G12" s="231">
        <f t="shared" si="0"/>
        <v>0</v>
      </c>
      <c r="H12" s="231">
        <f t="shared" si="0"/>
        <v>0</v>
      </c>
      <c r="I12" s="231">
        <f t="shared" si="0"/>
        <v>0</v>
      </c>
      <c r="J12" s="231">
        <f t="shared" si="0"/>
        <v>0</v>
      </c>
      <c r="K12" s="231">
        <f t="shared" si="0"/>
        <v>0</v>
      </c>
      <c r="L12" s="231">
        <f t="shared" si="0"/>
        <v>0</v>
      </c>
      <c r="M12" s="231">
        <f t="shared" si="0"/>
        <v>0</v>
      </c>
      <c r="N12" s="231">
        <f t="shared" si="0"/>
        <v>0</v>
      </c>
      <c r="O12" s="231">
        <f t="shared" si="0"/>
        <v>183570</v>
      </c>
      <c r="P12" s="231">
        <f t="shared" si="0"/>
        <v>0</v>
      </c>
      <c r="Q12" s="231">
        <f t="shared" si="0"/>
        <v>0</v>
      </c>
      <c r="R12" s="231">
        <f t="shared" si="0"/>
        <v>0</v>
      </c>
      <c r="S12" s="231">
        <f>+ROUND(S11*$B$12,0)</f>
        <v>1106590</v>
      </c>
    </row>
    <row r="13" spans="1:19" ht="33.75" customHeight="1" thickBot="1" x14ac:dyDescent="0.3">
      <c r="B13" s="232" t="s">
        <v>362</v>
      </c>
      <c r="C13" s="233"/>
      <c r="D13" s="233"/>
      <c r="E13" s="234"/>
      <c r="F13" s="235">
        <f>+SUM(G13:L13)</f>
        <v>0</v>
      </c>
      <c r="G13" s="235">
        <f>+G11+G12</f>
        <v>0</v>
      </c>
      <c r="H13" s="235">
        <f t="shared" ref="H13:S13" si="1">+H11+H12</f>
        <v>0</v>
      </c>
      <c r="I13" s="235">
        <f t="shared" si="1"/>
        <v>0</v>
      </c>
      <c r="J13" s="235">
        <f t="shared" si="1"/>
        <v>0</v>
      </c>
      <c r="K13" s="235">
        <f t="shared" si="1"/>
        <v>0</v>
      </c>
      <c r="L13" s="235">
        <f t="shared" si="1"/>
        <v>0</v>
      </c>
      <c r="M13" s="235">
        <f t="shared" si="1"/>
        <v>0</v>
      </c>
      <c r="N13" s="235">
        <f t="shared" si="1"/>
        <v>0</v>
      </c>
      <c r="O13" s="235">
        <f t="shared" si="1"/>
        <v>6513556</v>
      </c>
      <c r="P13" s="235">
        <f t="shared" si="1"/>
        <v>0</v>
      </c>
      <c r="Q13" s="235">
        <f t="shared" si="1"/>
        <v>0</v>
      </c>
      <c r="R13" s="235">
        <f t="shared" si="1"/>
        <v>0</v>
      </c>
      <c r="S13" s="235">
        <f t="shared" si="1"/>
        <v>39264851</v>
      </c>
    </row>
    <row r="14" spans="1:19" ht="34.5" customHeight="1" x14ac:dyDescent="0.25">
      <c r="A14" s="200"/>
      <c r="B14" s="236">
        <v>3</v>
      </c>
      <c r="C14" s="368" t="s">
        <v>363</v>
      </c>
      <c r="D14" s="368"/>
      <c r="E14" s="369"/>
      <c r="F14" s="237"/>
      <c r="G14" s="237"/>
      <c r="H14" s="237"/>
      <c r="I14" s="238"/>
      <c r="J14" s="237"/>
      <c r="K14" s="239"/>
      <c r="L14" s="237"/>
      <c r="M14" s="237"/>
      <c r="N14" s="237"/>
      <c r="O14" s="237"/>
      <c r="P14" s="237"/>
      <c r="Q14" s="237"/>
      <c r="R14" s="230"/>
      <c r="S14" s="237"/>
    </row>
    <row r="15" spans="1:19" ht="26.25" x14ac:dyDescent="0.4">
      <c r="B15" s="240" t="s">
        <v>364</v>
      </c>
      <c r="C15" s="241" t="s">
        <v>365</v>
      </c>
      <c r="D15" s="242"/>
      <c r="E15" s="243"/>
      <c r="F15" s="244"/>
      <c r="G15" s="244"/>
      <c r="H15" s="244"/>
      <c r="I15" s="245"/>
      <c r="J15" s="244"/>
      <c r="K15" s="246"/>
      <c r="L15" s="244"/>
      <c r="M15" s="244"/>
      <c r="N15" s="244"/>
      <c r="O15" s="244"/>
      <c r="P15" s="244"/>
      <c r="Q15" s="244"/>
      <c r="R15" s="230"/>
      <c r="S15" s="244"/>
    </row>
    <row r="16" spans="1:19" ht="183" customHeight="1" thickBot="1" x14ac:dyDescent="0.3">
      <c r="B16" s="247"/>
      <c r="C16" s="374" t="s">
        <v>381</v>
      </c>
      <c r="D16" s="375"/>
      <c r="E16" s="376"/>
      <c r="F16" s="235">
        <f>+SUM(G16:L16)</f>
        <v>33914102.5</v>
      </c>
      <c r="G16" s="248">
        <f>+RLI!J31</f>
        <v>33914102.5</v>
      </c>
      <c r="H16" s="244"/>
      <c r="I16" s="245"/>
      <c r="J16" s="244"/>
      <c r="K16" s="246"/>
      <c r="L16" s="244"/>
      <c r="M16" s="244"/>
      <c r="N16" s="244"/>
      <c r="O16" s="244"/>
      <c r="P16" s="244"/>
      <c r="Q16" s="244"/>
      <c r="R16" s="227"/>
      <c r="S16" s="244"/>
    </row>
    <row r="17" spans="1:19" ht="40.5" customHeight="1" thickBot="1" x14ac:dyDescent="0.3">
      <c r="B17" s="365" t="s">
        <v>382</v>
      </c>
      <c r="C17" s="366"/>
      <c r="D17" s="366"/>
      <c r="E17" s="367"/>
      <c r="F17" s="206">
        <f>+SUM(G17:L17)</f>
        <v>33914102.5</v>
      </c>
      <c r="G17" s="208">
        <f>+G13+G16</f>
        <v>33914102.5</v>
      </c>
      <c r="H17" s="208">
        <f t="shared" ref="H17:J17" si="2">+H13+H16</f>
        <v>0</v>
      </c>
      <c r="I17" s="208">
        <f t="shared" si="2"/>
        <v>0</v>
      </c>
      <c r="J17" s="208">
        <f t="shared" si="2"/>
        <v>0</v>
      </c>
      <c r="K17" s="208">
        <f t="shared" ref="K17" si="3">+K13+K16</f>
        <v>0</v>
      </c>
      <c r="L17" s="208">
        <f t="shared" ref="L17" si="4">+L13+L16</f>
        <v>0</v>
      </c>
      <c r="M17" s="208">
        <f t="shared" ref="M17" si="5">+M13+M16</f>
        <v>0</v>
      </c>
      <c r="N17" s="208">
        <f t="shared" ref="N17" si="6">+N13+N16</f>
        <v>0</v>
      </c>
      <c r="O17" s="208">
        <f t="shared" ref="O17" si="7">+O13+O16</f>
        <v>6513556</v>
      </c>
      <c r="P17" s="208">
        <f t="shared" ref="P17" si="8">+P13+P16</f>
        <v>0</v>
      </c>
      <c r="Q17" s="208">
        <f t="shared" ref="Q17" si="9">+Q13+Q16</f>
        <v>0</v>
      </c>
      <c r="R17" s="208">
        <f t="shared" ref="R17" si="10">+R13+R16</f>
        <v>0</v>
      </c>
      <c r="S17" s="208">
        <f t="shared" ref="S17" si="11">+S13+S16</f>
        <v>39264851</v>
      </c>
    </row>
    <row r="18" spans="1:19" ht="33.75" customHeight="1" x14ac:dyDescent="0.25">
      <c r="A18" s="200"/>
      <c r="B18" s="250">
        <v>4</v>
      </c>
      <c r="C18" s="368" t="s">
        <v>383</v>
      </c>
      <c r="D18" s="368"/>
      <c r="E18" s="369"/>
      <c r="F18" s="209"/>
      <c r="G18" s="210"/>
      <c r="H18" s="211"/>
      <c r="I18" s="209"/>
      <c r="J18" s="210"/>
      <c r="K18" s="211"/>
      <c r="L18" s="210"/>
      <c r="M18" s="210"/>
      <c r="N18" s="211"/>
      <c r="O18" s="210"/>
      <c r="P18" s="210"/>
      <c r="Q18" s="210"/>
      <c r="R18" s="205"/>
      <c r="S18" s="210"/>
    </row>
    <row r="19" spans="1:19" ht="61.5" customHeight="1" x14ac:dyDescent="0.25">
      <c r="B19" s="251" t="s">
        <v>366</v>
      </c>
      <c r="C19" s="370" t="s">
        <v>384</v>
      </c>
      <c r="D19" s="370"/>
      <c r="E19" s="371"/>
      <c r="F19" s="207">
        <f>+SUM(G19:L19)</f>
        <v>-16427</v>
      </c>
      <c r="G19" s="207">
        <f>-RLI!G9</f>
        <v>-16427</v>
      </c>
      <c r="H19" s="212"/>
      <c r="I19" s="213"/>
      <c r="J19" s="214"/>
      <c r="K19" s="212"/>
      <c r="L19" s="213"/>
      <c r="M19" s="214"/>
      <c r="N19" s="212"/>
      <c r="O19" s="214"/>
      <c r="P19" s="214"/>
      <c r="Q19" s="214"/>
      <c r="R19" s="205"/>
      <c r="S19" s="214"/>
    </row>
    <row r="20" spans="1:19" ht="158.25" customHeight="1" x14ac:dyDescent="0.25">
      <c r="B20" s="240" t="s">
        <v>367</v>
      </c>
      <c r="C20" s="372" t="s">
        <v>385</v>
      </c>
      <c r="D20" s="370"/>
      <c r="E20" s="371"/>
      <c r="F20" s="207">
        <f>+SUM(G20:L20)</f>
        <v>-24280000</v>
      </c>
      <c r="G20" s="207">
        <f>-Retiros!M18-Retiros!G18</f>
        <v>-24280000</v>
      </c>
      <c r="H20" s="207"/>
      <c r="I20" s="215"/>
      <c r="J20" s="207"/>
      <c r="K20" s="207"/>
      <c r="L20" s="207"/>
      <c r="M20" s="207"/>
      <c r="N20" s="207"/>
      <c r="O20" s="207"/>
      <c r="P20" s="207"/>
      <c r="Q20" s="207"/>
      <c r="R20" s="204"/>
      <c r="S20" s="207"/>
    </row>
    <row r="21" spans="1:19" ht="63.75" customHeight="1" thickBot="1" x14ac:dyDescent="0.3">
      <c r="B21" s="240" t="s">
        <v>368</v>
      </c>
      <c r="C21" s="373" t="s">
        <v>387</v>
      </c>
      <c r="D21" s="370"/>
      <c r="E21" s="371"/>
      <c r="F21" s="216"/>
      <c r="G21" s="207"/>
      <c r="H21" s="207"/>
      <c r="I21" s="215"/>
      <c r="J21" s="207"/>
      <c r="K21" s="217"/>
      <c r="L21" s="207"/>
      <c r="M21" s="207"/>
      <c r="N21" s="207"/>
      <c r="O21" s="207"/>
      <c r="P21" s="207"/>
      <c r="Q21" s="207"/>
      <c r="R21" s="204"/>
      <c r="S21" s="207">
        <f>-RLI!G10</f>
        <v>-11207181</v>
      </c>
    </row>
    <row r="22" spans="1:19" ht="27" customHeight="1" thickBot="1" x14ac:dyDescent="0.3">
      <c r="B22" s="362" t="s">
        <v>386</v>
      </c>
      <c r="C22" s="363" t="s">
        <v>388</v>
      </c>
      <c r="D22" s="363"/>
      <c r="E22" s="364"/>
      <c r="F22" s="218">
        <f>+SUM(G22:L22)</f>
        <v>9617675.5</v>
      </c>
      <c r="G22" s="219">
        <f>+G17+G21+G19+G20</f>
        <v>9617675.5</v>
      </c>
      <c r="H22" s="219">
        <f t="shared" ref="G22:R22" si="12">+H17+H21</f>
        <v>0</v>
      </c>
      <c r="I22" s="219">
        <f t="shared" si="12"/>
        <v>0</v>
      </c>
      <c r="J22" s="219">
        <f t="shared" si="12"/>
        <v>0</v>
      </c>
      <c r="K22" s="219">
        <f t="shared" si="12"/>
        <v>0</v>
      </c>
      <c r="L22" s="219">
        <f t="shared" si="12"/>
        <v>0</v>
      </c>
      <c r="M22" s="219">
        <f t="shared" si="12"/>
        <v>0</v>
      </c>
      <c r="N22" s="219">
        <f t="shared" si="12"/>
        <v>0</v>
      </c>
      <c r="O22" s="219">
        <f t="shared" si="12"/>
        <v>6513556</v>
      </c>
      <c r="P22" s="219">
        <f t="shared" si="12"/>
        <v>0</v>
      </c>
      <c r="Q22" s="219">
        <f t="shared" si="12"/>
        <v>0</v>
      </c>
      <c r="R22" s="219">
        <f t="shared" si="12"/>
        <v>0</v>
      </c>
      <c r="S22" s="219">
        <f>+S17+S21</f>
        <v>28057670</v>
      </c>
    </row>
    <row r="23" spans="1:19" ht="15.75" thickBot="1" x14ac:dyDescent="0.3"/>
    <row r="24" spans="1:19" ht="72.75" customHeight="1" thickBot="1" x14ac:dyDescent="0.4">
      <c r="B24" s="356" t="s">
        <v>369</v>
      </c>
      <c r="C24" s="357"/>
      <c r="D24" s="357"/>
      <c r="E24" s="357"/>
      <c r="F24" s="249" t="s">
        <v>361</v>
      </c>
      <c r="G24" s="201"/>
      <c r="H24" s="201"/>
      <c r="I24" s="201"/>
      <c r="J24" s="201"/>
      <c r="K24" s="201"/>
      <c r="L24" s="201"/>
      <c r="M24" s="201"/>
      <c r="N24" s="201"/>
      <c r="O24" s="201"/>
      <c r="P24" s="201"/>
      <c r="Q24" s="201"/>
    </row>
    <row r="27" spans="1:19" x14ac:dyDescent="0.25">
      <c r="B27" s="202" t="s">
        <v>370</v>
      </c>
    </row>
    <row r="28" spans="1:19" x14ac:dyDescent="0.25">
      <c r="B28" s="203" t="s">
        <v>371</v>
      </c>
    </row>
  </sheetData>
  <mergeCells count="27">
    <mergeCell ref="B2:N2"/>
    <mergeCell ref="B5:E9"/>
    <mergeCell ref="F5:F9"/>
    <mergeCell ref="G5:G9"/>
    <mergeCell ref="H5:L6"/>
    <mergeCell ref="M5:Q5"/>
    <mergeCell ref="S5:S9"/>
    <mergeCell ref="M6:N6"/>
    <mergeCell ref="O6:Q6"/>
    <mergeCell ref="H7:H9"/>
    <mergeCell ref="I7:L7"/>
    <mergeCell ref="M7:N8"/>
    <mergeCell ref="O7:P8"/>
    <mergeCell ref="Q7:Q8"/>
    <mergeCell ref="I8:I9"/>
    <mergeCell ref="J8:L8"/>
    <mergeCell ref="B24:E24"/>
    <mergeCell ref="C10:E11"/>
    <mergeCell ref="B22:E22"/>
    <mergeCell ref="B17:E17"/>
    <mergeCell ref="C18:E18"/>
    <mergeCell ref="C19:E19"/>
    <mergeCell ref="C20:E20"/>
    <mergeCell ref="C21:E21"/>
    <mergeCell ref="C14:E14"/>
    <mergeCell ref="C16:E16"/>
    <mergeCell ref="C12:E12"/>
  </mergeCells>
  <pageMargins left="0.7" right="0.7" top="0.75" bottom="0.75" header="0.3" footer="0.3"/>
  <pageSetup scale="22"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3240-FC5E-4D0C-B32A-0EAEEA24A3FA}">
  <dimension ref="B4:BX140"/>
  <sheetViews>
    <sheetView topLeftCell="A25" zoomScale="80" zoomScaleNormal="80" workbookViewId="0">
      <selection activeCell="B43" sqref="B43:D43"/>
    </sheetView>
  </sheetViews>
  <sheetFormatPr baseColWidth="10" defaultColWidth="5.7109375" defaultRowHeight="12" customHeight="1" x14ac:dyDescent="0.2"/>
  <cols>
    <col min="1" max="1" width="2.140625" style="141" customWidth="1"/>
    <col min="2" max="2" width="4.85546875" style="141" customWidth="1"/>
    <col min="3" max="3" width="9.28515625" style="141" customWidth="1"/>
    <col min="4" max="4" width="5.42578125" style="141" customWidth="1"/>
    <col min="5" max="5" width="15.85546875" style="141" customWidth="1"/>
    <col min="6" max="6" width="20.5703125" style="141" customWidth="1"/>
    <col min="7" max="7" width="19.28515625" style="141" customWidth="1"/>
    <col min="8" max="8" width="20.7109375" style="141" customWidth="1"/>
    <col min="9" max="10" width="20.5703125" style="141" customWidth="1"/>
    <col min="11" max="11" width="17" style="141" customWidth="1"/>
    <col min="12" max="12" width="18.85546875" style="141" customWidth="1"/>
    <col min="13" max="13" width="21.42578125" style="141" customWidth="1"/>
    <col min="14" max="14" width="18.5703125" style="141" customWidth="1"/>
    <col min="15" max="15" width="5.42578125" style="141" customWidth="1"/>
    <col min="16" max="16" width="15.5703125" style="141" customWidth="1"/>
    <col min="17" max="17" width="15.7109375" style="141" customWidth="1"/>
    <col min="18" max="18" width="14.42578125" style="141" customWidth="1"/>
    <col min="19" max="20" width="16.42578125" style="141" customWidth="1"/>
    <col min="21" max="21" width="25.85546875" style="141" bestFit="1" customWidth="1"/>
    <col min="22" max="22" width="13.140625" style="141" customWidth="1"/>
    <col min="23" max="23" width="14.140625" style="141" customWidth="1"/>
    <col min="24" max="24" width="14.85546875" style="141" customWidth="1"/>
    <col min="25" max="25" width="10" style="141" customWidth="1"/>
    <col min="26" max="44" width="5.7109375" style="141"/>
    <col min="45" max="51" width="5.7109375" style="143"/>
    <col min="52" max="256" width="5.7109375" style="141"/>
    <col min="257" max="257" width="2.140625" style="141" customWidth="1"/>
    <col min="258" max="258" width="4.85546875" style="141" customWidth="1"/>
    <col min="259" max="259" width="9.28515625" style="141" customWidth="1"/>
    <col min="260" max="260" width="5.42578125" style="141" customWidth="1"/>
    <col min="261" max="261" width="15.85546875" style="141" customWidth="1"/>
    <col min="262" max="262" width="20.5703125" style="141" customWidth="1"/>
    <col min="263" max="263" width="19.28515625" style="141" customWidth="1"/>
    <col min="264" max="264" width="20.7109375" style="141" customWidth="1"/>
    <col min="265" max="266" width="20.5703125" style="141" customWidth="1"/>
    <col min="267" max="267" width="17" style="141" customWidth="1"/>
    <col min="268" max="268" width="18.85546875" style="141" customWidth="1"/>
    <col min="269" max="269" width="21.42578125" style="141" customWidth="1"/>
    <col min="270" max="270" width="18.5703125" style="141" customWidth="1"/>
    <col min="271" max="271" width="5.42578125" style="141" customWidth="1"/>
    <col min="272" max="272" width="15.5703125" style="141" customWidth="1"/>
    <col min="273" max="273" width="15.7109375" style="141" customWidth="1"/>
    <col min="274" max="274" width="14.42578125" style="141" customWidth="1"/>
    <col min="275" max="276" width="16.42578125" style="141" customWidth="1"/>
    <col min="277" max="277" width="13.42578125" style="141" customWidth="1"/>
    <col min="278" max="278" width="13.140625" style="141" customWidth="1"/>
    <col min="279" max="279" width="14.140625" style="141" customWidth="1"/>
    <col min="280" max="280" width="14.85546875" style="141" customWidth="1"/>
    <col min="281" max="281" width="10" style="141" customWidth="1"/>
    <col min="282" max="512" width="5.7109375" style="141"/>
    <col min="513" max="513" width="2.140625" style="141" customWidth="1"/>
    <col min="514" max="514" width="4.85546875" style="141" customWidth="1"/>
    <col min="515" max="515" width="9.28515625" style="141" customWidth="1"/>
    <col min="516" max="516" width="5.42578125" style="141" customWidth="1"/>
    <col min="517" max="517" width="15.85546875" style="141" customWidth="1"/>
    <col min="518" max="518" width="20.5703125" style="141" customWidth="1"/>
    <col min="519" max="519" width="19.28515625" style="141" customWidth="1"/>
    <col min="520" max="520" width="20.7109375" style="141" customWidth="1"/>
    <col min="521" max="522" width="20.5703125" style="141" customWidth="1"/>
    <col min="523" max="523" width="17" style="141" customWidth="1"/>
    <col min="524" max="524" width="18.85546875" style="141" customWidth="1"/>
    <col min="525" max="525" width="21.42578125" style="141" customWidth="1"/>
    <col min="526" max="526" width="18.5703125" style="141" customWidth="1"/>
    <col min="527" max="527" width="5.42578125" style="141" customWidth="1"/>
    <col min="528" max="528" width="15.5703125" style="141" customWidth="1"/>
    <col min="529" max="529" width="15.7109375" style="141" customWidth="1"/>
    <col min="530" max="530" width="14.42578125" style="141" customWidth="1"/>
    <col min="531" max="532" width="16.42578125" style="141" customWidth="1"/>
    <col min="533" max="533" width="13.42578125" style="141" customWidth="1"/>
    <col min="534" max="534" width="13.140625" style="141" customWidth="1"/>
    <col min="535" max="535" width="14.140625" style="141" customWidth="1"/>
    <col min="536" max="536" width="14.85546875" style="141" customWidth="1"/>
    <col min="537" max="537" width="10" style="141" customWidth="1"/>
    <col min="538" max="768" width="5.7109375" style="141"/>
    <col min="769" max="769" width="2.140625" style="141" customWidth="1"/>
    <col min="770" max="770" width="4.85546875" style="141" customWidth="1"/>
    <col min="771" max="771" width="9.28515625" style="141" customWidth="1"/>
    <col min="772" max="772" width="5.42578125" style="141" customWidth="1"/>
    <col min="773" max="773" width="15.85546875" style="141" customWidth="1"/>
    <col min="774" max="774" width="20.5703125" style="141" customWidth="1"/>
    <col min="775" max="775" width="19.28515625" style="141" customWidth="1"/>
    <col min="776" max="776" width="20.7109375" style="141" customWidth="1"/>
    <col min="777" max="778" width="20.5703125" style="141" customWidth="1"/>
    <col min="779" max="779" width="17" style="141" customWidth="1"/>
    <col min="780" max="780" width="18.85546875" style="141" customWidth="1"/>
    <col min="781" max="781" width="21.42578125" style="141" customWidth="1"/>
    <col min="782" max="782" width="18.5703125" style="141" customWidth="1"/>
    <col min="783" max="783" width="5.42578125" style="141" customWidth="1"/>
    <col min="784" max="784" width="15.5703125" style="141" customWidth="1"/>
    <col min="785" max="785" width="15.7109375" style="141" customWidth="1"/>
    <col min="786" max="786" width="14.42578125" style="141" customWidth="1"/>
    <col min="787" max="788" width="16.42578125" style="141" customWidth="1"/>
    <col min="789" max="789" width="13.42578125" style="141" customWidth="1"/>
    <col min="790" max="790" width="13.140625" style="141" customWidth="1"/>
    <col min="791" max="791" width="14.140625" style="141" customWidth="1"/>
    <col min="792" max="792" width="14.85546875" style="141" customWidth="1"/>
    <col min="793" max="793" width="10" style="141" customWidth="1"/>
    <col min="794" max="1024" width="5.7109375" style="141"/>
    <col min="1025" max="1025" width="2.140625" style="141" customWidth="1"/>
    <col min="1026" max="1026" width="4.85546875" style="141" customWidth="1"/>
    <col min="1027" max="1027" width="9.28515625" style="141" customWidth="1"/>
    <col min="1028" max="1028" width="5.42578125" style="141" customWidth="1"/>
    <col min="1029" max="1029" width="15.85546875" style="141" customWidth="1"/>
    <col min="1030" max="1030" width="20.5703125" style="141" customWidth="1"/>
    <col min="1031" max="1031" width="19.28515625" style="141" customWidth="1"/>
    <col min="1032" max="1032" width="20.7109375" style="141" customWidth="1"/>
    <col min="1033" max="1034" width="20.5703125" style="141" customWidth="1"/>
    <col min="1035" max="1035" width="17" style="141" customWidth="1"/>
    <col min="1036" max="1036" width="18.85546875" style="141" customWidth="1"/>
    <col min="1037" max="1037" width="21.42578125" style="141" customWidth="1"/>
    <col min="1038" max="1038" width="18.5703125" style="141" customWidth="1"/>
    <col min="1039" max="1039" width="5.42578125" style="141" customWidth="1"/>
    <col min="1040" max="1040" width="15.5703125" style="141" customWidth="1"/>
    <col min="1041" max="1041" width="15.7109375" style="141" customWidth="1"/>
    <col min="1042" max="1042" width="14.42578125" style="141" customWidth="1"/>
    <col min="1043" max="1044" width="16.42578125" style="141" customWidth="1"/>
    <col min="1045" max="1045" width="13.42578125" style="141" customWidth="1"/>
    <col min="1046" max="1046" width="13.140625" style="141" customWidth="1"/>
    <col min="1047" max="1047" width="14.140625" style="141" customWidth="1"/>
    <col min="1048" max="1048" width="14.85546875" style="141" customWidth="1"/>
    <col min="1049" max="1049" width="10" style="141" customWidth="1"/>
    <col min="1050" max="1280" width="5.7109375" style="141"/>
    <col min="1281" max="1281" width="2.140625" style="141" customWidth="1"/>
    <col min="1282" max="1282" width="4.85546875" style="141" customWidth="1"/>
    <col min="1283" max="1283" width="9.28515625" style="141" customWidth="1"/>
    <col min="1284" max="1284" width="5.42578125" style="141" customWidth="1"/>
    <col min="1285" max="1285" width="15.85546875" style="141" customWidth="1"/>
    <col min="1286" max="1286" width="20.5703125" style="141" customWidth="1"/>
    <col min="1287" max="1287" width="19.28515625" style="141" customWidth="1"/>
    <col min="1288" max="1288" width="20.7109375" style="141" customWidth="1"/>
    <col min="1289" max="1290" width="20.5703125" style="141" customWidth="1"/>
    <col min="1291" max="1291" width="17" style="141" customWidth="1"/>
    <col min="1292" max="1292" width="18.85546875" style="141" customWidth="1"/>
    <col min="1293" max="1293" width="21.42578125" style="141" customWidth="1"/>
    <col min="1294" max="1294" width="18.5703125" style="141" customWidth="1"/>
    <col min="1295" max="1295" width="5.42578125" style="141" customWidth="1"/>
    <col min="1296" max="1296" width="15.5703125" style="141" customWidth="1"/>
    <col min="1297" max="1297" width="15.7109375" style="141" customWidth="1"/>
    <col min="1298" max="1298" width="14.42578125" style="141" customWidth="1"/>
    <col min="1299" max="1300" width="16.42578125" style="141" customWidth="1"/>
    <col min="1301" max="1301" width="13.42578125" style="141" customWidth="1"/>
    <col min="1302" max="1302" width="13.140625" style="141" customWidth="1"/>
    <col min="1303" max="1303" width="14.140625" style="141" customWidth="1"/>
    <col min="1304" max="1304" width="14.85546875" style="141" customWidth="1"/>
    <col min="1305" max="1305" width="10" style="141" customWidth="1"/>
    <col min="1306" max="1536" width="5.7109375" style="141"/>
    <col min="1537" max="1537" width="2.140625" style="141" customWidth="1"/>
    <col min="1538" max="1538" width="4.85546875" style="141" customWidth="1"/>
    <col min="1539" max="1539" width="9.28515625" style="141" customWidth="1"/>
    <col min="1540" max="1540" width="5.42578125" style="141" customWidth="1"/>
    <col min="1541" max="1541" width="15.85546875" style="141" customWidth="1"/>
    <col min="1542" max="1542" width="20.5703125" style="141" customWidth="1"/>
    <col min="1543" max="1543" width="19.28515625" style="141" customWidth="1"/>
    <col min="1544" max="1544" width="20.7109375" style="141" customWidth="1"/>
    <col min="1545" max="1546" width="20.5703125" style="141" customWidth="1"/>
    <col min="1547" max="1547" width="17" style="141" customWidth="1"/>
    <col min="1548" max="1548" width="18.85546875" style="141" customWidth="1"/>
    <col min="1549" max="1549" width="21.42578125" style="141" customWidth="1"/>
    <col min="1550" max="1550" width="18.5703125" style="141" customWidth="1"/>
    <col min="1551" max="1551" width="5.42578125" style="141" customWidth="1"/>
    <col min="1552" max="1552" width="15.5703125" style="141" customWidth="1"/>
    <col min="1553" max="1553" width="15.7109375" style="141" customWidth="1"/>
    <col min="1554" max="1554" width="14.42578125" style="141" customWidth="1"/>
    <col min="1555" max="1556" width="16.42578125" style="141" customWidth="1"/>
    <col min="1557" max="1557" width="13.42578125" style="141" customWidth="1"/>
    <col min="1558" max="1558" width="13.140625" style="141" customWidth="1"/>
    <col min="1559" max="1559" width="14.140625" style="141" customWidth="1"/>
    <col min="1560" max="1560" width="14.85546875" style="141" customWidth="1"/>
    <col min="1561" max="1561" width="10" style="141" customWidth="1"/>
    <col min="1562" max="1792" width="5.7109375" style="141"/>
    <col min="1793" max="1793" width="2.140625" style="141" customWidth="1"/>
    <col min="1794" max="1794" width="4.85546875" style="141" customWidth="1"/>
    <col min="1795" max="1795" width="9.28515625" style="141" customWidth="1"/>
    <col min="1796" max="1796" width="5.42578125" style="141" customWidth="1"/>
    <col min="1797" max="1797" width="15.85546875" style="141" customWidth="1"/>
    <col min="1798" max="1798" width="20.5703125" style="141" customWidth="1"/>
    <col min="1799" max="1799" width="19.28515625" style="141" customWidth="1"/>
    <col min="1800" max="1800" width="20.7109375" style="141" customWidth="1"/>
    <col min="1801" max="1802" width="20.5703125" style="141" customWidth="1"/>
    <col min="1803" max="1803" width="17" style="141" customWidth="1"/>
    <col min="1804" max="1804" width="18.85546875" style="141" customWidth="1"/>
    <col min="1805" max="1805" width="21.42578125" style="141" customWidth="1"/>
    <col min="1806" max="1806" width="18.5703125" style="141" customWidth="1"/>
    <col min="1807" max="1807" width="5.42578125" style="141" customWidth="1"/>
    <col min="1808" max="1808" width="15.5703125" style="141" customWidth="1"/>
    <col min="1809" max="1809" width="15.7109375" style="141" customWidth="1"/>
    <col min="1810" max="1810" width="14.42578125" style="141" customWidth="1"/>
    <col min="1811" max="1812" width="16.42578125" style="141" customWidth="1"/>
    <col min="1813" max="1813" width="13.42578125" style="141" customWidth="1"/>
    <col min="1814" max="1814" width="13.140625" style="141" customWidth="1"/>
    <col min="1815" max="1815" width="14.140625" style="141" customWidth="1"/>
    <col min="1816" max="1816" width="14.85546875" style="141" customWidth="1"/>
    <col min="1817" max="1817" width="10" style="141" customWidth="1"/>
    <col min="1818" max="2048" width="5.7109375" style="141"/>
    <col min="2049" max="2049" width="2.140625" style="141" customWidth="1"/>
    <col min="2050" max="2050" width="4.85546875" style="141" customWidth="1"/>
    <col min="2051" max="2051" width="9.28515625" style="141" customWidth="1"/>
    <col min="2052" max="2052" width="5.42578125" style="141" customWidth="1"/>
    <col min="2053" max="2053" width="15.85546875" style="141" customWidth="1"/>
    <col min="2054" max="2054" width="20.5703125" style="141" customWidth="1"/>
    <col min="2055" max="2055" width="19.28515625" style="141" customWidth="1"/>
    <col min="2056" max="2056" width="20.7109375" style="141" customWidth="1"/>
    <col min="2057" max="2058" width="20.5703125" style="141" customWidth="1"/>
    <col min="2059" max="2059" width="17" style="141" customWidth="1"/>
    <col min="2060" max="2060" width="18.85546875" style="141" customWidth="1"/>
    <col min="2061" max="2061" width="21.42578125" style="141" customWidth="1"/>
    <col min="2062" max="2062" width="18.5703125" style="141" customWidth="1"/>
    <col min="2063" max="2063" width="5.42578125" style="141" customWidth="1"/>
    <col min="2064" max="2064" width="15.5703125" style="141" customWidth="1"/>
    <col min="2065" max="2065" width="15.7109375" style="141" customWidth="1"/>
    <col min="2066" max="2066" width="14.42578125" style="141" customWidth="1"/>
    <col min="2067" max="2068" width="16.42578125" style="141" customWidth="1"/>
    <col min="2069" max="2069" width="13.42578125" style="141" customWidth="1"/>
    <col min="2070" max="2070" width="13.140625" style="141" customWidth="1"/>
    <col min="2071" max="2071" width="14.140625" style="141" customWidth="1"/>
    <col min="2072" max="2072" width="14.85546875" style="141" customWidth="1"/>
    <col min="2073" max="2073" width="10" style="141" customWidth="1"/>
    <col min="2074" max="2304" width="5.7109375" style="141"/>
    <col min="2305" max="2305" width="2.140625" style="141" customWidth="1"/>
    <col min="2306" max="2306" width="4.85546875" style="141" customWidth="1"/>
    <col min="2307" max="2307" width="9.28515625" style="141" customWidth="1"/>
    <col min="2308" max="2308" width="5.42578125" style="141" customWidth="1"/>
    <col min="2309" max="2309" width="15.85546875" style="141" customWidth="1"/>
    <col min="2310" max="2310" width="20.5703125" style="141" customWidth="1"/>
    <col min="2311" max="2311" width="19.28515625" style="141" customWidth="1"/>
    <col min="2312" max="2312" width="20.7109375" style="141" customWidth="1"/>
    <col min="2313" max="2314" width="20.5703125" style="141" customWidth="1"/>
    <col min="2315" max="2315" width="17" style="141" customWidth="1"/>
    <col min="2316" max="2316" width="18.85546875" style="141" customWidth="1"/>
    <col min="2317" max="2317" width="21.42578125" style="141" customWidth="1"/>
    <col min="2318" max="2318" width="18.5703125" style="141" customWidth="1"/>
    <col min="2319" max="2319" width="5.42578125" style="141" customWidth="1"/>
    <col min="2320" max="2320" width="15.5703125" style="141" customWidth="1"/>
    <col min="2321" max="2321" width="15.7109375" style="141" customWidth="1"/>
    <col min="2322" max="2322" width="14.42578125" style="141" customWidth="1"/>
    <col min="2323" max="2324" width="16.42578125" style="141" customWidth="1"/>
    <col min="2325" max="2325" width="13.42578125" style="141" customWidth="1"/>
    <col min="2326" max="2326" width="13.140625" style="141" customWidth="1"/>
    <col min="2327" max="2327" width="14.140625" style="141" customWidth="1"/>
    <col min="2328" max="2328" width="14.85546875" style="141" customWidth="1"/>
    <col min="2329" max="2329" width="10" style="141" customWidth="1"/>
    <col min="2330" max="2560" width="5.7109375" style="141"/>
    <col min="2561" max="2561" width="2.140625" style="141" customWidth="1"/>
    <col min="2562" max="2562" width="4.85546875" style="141" customWidth="1"/>
    <col min="2563" max="2563" width="9.28515625" style="141" customWidth="1"/>
    <col min="2564" max="2564" width="5.42578125" style="141" customWidth="1"/>
    <col min="2565" max="2565" width="15.85546875" style="141" customWidth="1"/>
    <col min="2566" max="2566" width="20.5703125" style="141" customWidth="1"/>
    <col min="2567" max="2567" width="19.28515625" style="141" customWidth="1"/>
    <col min="2568" max="2568" width="20.7109375" style="141" customWidth="1"/>
    <col min="2569" max="2570" width="20.5703125" style="141" customWidth="1"/>
    <col min="2571" max="2571" width="17" style="141" customWidth="1"/>
    <col min="2572" max="2572" width="18.85546875" style="141" customWidth="1"/>
    <col min="2573" max="2573" width="21.42578125" style="141" customWidth="1"/>
    <col min="2574" max="2574" width="18.5703125" style="141" customWidth="1"/>
    <col min="2575" max="2575" width="5.42578125" style="141" customWidth="1"/>
    <col min="2576" max="2576" width="15.5703125" style="141" customWidth="1"/>
    <col min="2577" max="2577" width="15.7109375" style="141" customWidth="1"/>
    <col min="2578" max="2578" width="14.42578125" style="141" customWidth="1"/>
    <col min="2579" max="2580" width="16.42578125" style="141" customWidth="1"/>
    <col min="2581" max="2581" width="13.42578125" style="141" customWidth="1"/>
    <col min="2582" max="2582" width="13.140625" style="141" customWidth="1"/>
    <col min="2583" max="2583" width="14.140625" style="141" customWidth="1"/>
    <col min="2584" max="2584" width="14.85546875" style="141" customWidth="1"/>
    <col min="2585" max="2585" width="10" style="141" customWidth="1"/>
    <col min="2586" max="2816" width="5.7109375" style="141"/>
    <col min="2817" max="2817" width="2.140625" style="141" customWidth="1"/>
    <col min="2818" max="2818" width="4.85546875" style="141" customWidth="1"/>
    <col min="2819" max="2819" width="9.28515625" style="141" customWidth="1"/>
    <col min="2820" max="2820" width="5.42578125" style="141" customWidth="1"/>
    <col min="2821" max="2821" width="15.85546875" style="141" customWidth="1"/>
    <col min="2822" max="2822" width="20.5703125" style="141" customWidth="1"/>
    <col min="2823" max="2823" width="19.28515625" style="141" customWidth="1"/>
    <col min="2824" max="2824" width="20.7109375" style="141" customWidth="1"/>
    <col min="2825" max="2826" width="20.5703125" style="141" customWidth="1"/>
    <col min="2827" max="2827" width="17" style="141" customWidth="1"/>
    <col min="2828" max="2828" width="18.85546875" style="141" customWidth="1"/>
    <col min="2829" max="2829" width="21.42578125" style="141" customWidth="1"/>
    <col min="2830" max="2830" width="18.5703125" style="141" customWidth="1"/>
    <col min="2831" max="2831" width="5.42578125" style="141" customWidth="1"/>
    <col min="2832" max="2832" width="15.5703125" style="141" customWidth="1"/>
    <col min="2833" max="2833" width="15.7109375" style="141" customWidth="1"/>
    <col min="2834" max="2834" width="14.42578125" style="141" customWidth="1"/>
    <col min="2835" max="2836" width="16.42578125" style="141" customWidth="1"/>
    <col min="2837" max="2837" width="13.42578125" style="141" customWidth="1"/>
    <col min="2838" max="2838" width="13.140625" style="141" customWidth="1"/>
    <col min="2839" max="2839" width="14.140625" style="141" customWidth="1"/>
    <col min="2840" max="2840" width="14.85546875" style="141" customWidth="1"/>
    <col min="2841" max="2841" width="10" style="141" customWidth="1"/>
    <col min="2842" max="3072" width="5.7109375" style="141"/>
    <col min="3073" max="3073" width="2.140625" style="141" customWidth="1"/>
    <col min="3074" max="3074" width="4.85546875" style="141" customWidth="1"/>
    <col min="3075" max="3075" width="9.28515625" style="141" customWidth="1"/>
    <col min="3076" max="3076" width="5.42578125" style="141" customWidth="1"/>
    <col min="3077" max="3077" width="15.85546875" style="141" customWidth="1"/>
    <col min="3078" max="3078" width="20.5703125" style="141" customWidth="1"/>
    <col min="3079" max="3079" width="19.28515625" style="141" customWidth="1"/>
    <col min="3080" max="3080" width="20.7109375" style="141" customWidth="1"/>
    <col min="3081" max="3082" width="20.5703125" style="141" customWidth="1"/>
    <col min="3083" max="3083" width="17" style="141" customWidth="1"/>
    <col min="3084" max="3084" width="18.85546875" style="141" customWidth="1"/>
    <col min="3085" max="3085" width="21.42578125" style="141" customWidth="1"/>
    <col min="3086" max="3086" width="18.5703125" style="141" customWidth="1"/>
    <col min="3087" max="3087" width="5.42578125" style="141" customWidth="1"/>
    <col min="3088" max="3088" width="15.5703125" style="141" customWidth="1"/>
    <col min="3089" max="3089" width="15.7109375" style="141" customWidth="1"/>
    <col min="3090" max="3090" width="14.42578125" style="141" customWidth="1"/>
    <col min="3091" max="3092" width="16.42578125" style="141" customWidth="1"/>
    <col min="3093" max="3093" width="13.42578125" style="141" customWidth="1"/>
    <col min="3094" max="3094" width="13.140625" style="141" customWidth="1"/>
    <col min="3095" max="3095" width="14.140625" style="141" customWidth="1"/>
    <col min="3096" max="3096" width="14.85546875" style="141" customWidth="1"/>
    <col min="3097" max="3097" width="10" style="141" customWidth="1"/>
    <col min="3098" max="3328" width="5.7109375" style="141"/>
    <col min="3329" max="3329" width="2.140625" style="141" customWidth="1"/>
    <col min="3330" max="3330" width="4.85546875" style="141" customWidth="1"/>
    <col min="3331" max="3331" width="9.28515625" style="141" customWidth="1"/>
    <col min="3332" max="3332" width="5.42578125" style="141" customWidth="1"/>
    <col min="3333" max="3333" width="15.85546875" style="141" customWidth="1"/>
    <col min="3334" max="3334" width="20.5703125" style="141" customWidth="1"/>
    <col min="3335" max="3335" width="19.28515625" style="141" customWidth="1"/>
    <col min="3336" max="3336" width="20.7109375" style="141" customWidth="1"/>
    <col min="3337" max="3338" width="20.5703125" style="141" customWidth="1"/>
    <col min="3339" max="3339" width="17" style="141" customWidth="1"/>
    <col min="3340" max="3340" width="18.85546875" style="141" customWidth="1"/>
    <col min="3341" max="3341" width="21.42578125" style="141" customWidth="1"/>
    <col min="3342" max="3342" width="18.5703125" style="141" customWidth="1"/>
    <col min="3343" max="3343" width="5.42578125" style="141" customWidth="1"/>
    <col min="3344" max="3344" width="15.5703125" style="141" customWidth="1"/>
    <col min="3345" max="3345" width="15.7109375" style="141" customWidth="1"/>
    <col min="3346" max="3346" width="14.42578125" style="141" customWidth="1"/>
    <col min="3347" max="3348" width="16.42578125" style="141" customWidth="1"/>
    <col min="3349" max="3349" width="13.42578125" style="141" customWidth="1"/>
    <col min="3350" max="3350" width="13.140625" style="141" customWidth="1"/>
    <col min="3351" max="3351" width="14.140625" style="141" customWidth="1"/>
    <col min="3352" max="3352" width="14.85546875" style="141" customWidth="1"/>
    <col min="3353" max="3353" width="10" style="141" customWidth="1"/>
    <col min="3354" max="3584" width="5.7109375" style="141"/>
    <col min="3585" max="3585" width="2.140625" style="141" customWidth="1"/>
    <col min="3586" max="3586" width="4.85546875" style="141" customWidth="1"/>
    <col min="3587" max="3587" width="9.28515625" style="141" customWidth="1"/>
    <col min="3588" max="3588" width="5.42578125" style="141" customWidth="1"/>
    <col min="3589" max="3589" width="15.85546875" style="141" customWidth="1"/>
    <col min="3590" max="3590" width="20.5703125" style="141" customWidth="1"/>
    <col min="3591" max="3591" width="19.28515625" style="141" customWidth="1"/>
    <col min="3592" max="3592" width="20.7109375" style="141" customWidth="1"/>
    <col min="3593" max="3594" width="20.5703125" style="141" customWidth="1"/>
    <col min="3595" max="3595" width="17" style="141" customWidth="1"/>
    <col min="3596" max="3596" width="18.85546875" style="141" customWidth="1"/>
    <col min="3597" max="3597" width="21.42578125" style="141" customWidth="1"/>
    <col min="3598" max="3598" width="18.5703125" style="141" customWidth="1"/>
    <col min="3599" max="3599" width="5.42578125" style="141" customWidth="1"/>
    <col min="3600" max="3600" width="15.5703125" style="141" customWidth="1"/>
    <col min="3601" max="3601" width="15.7109375" style="141" customWidth="1"/>
    <col min="3602" max="3602" width="14.42578125" style="141" customWidth="1"/>
    <col min="3603" max="3604" width="16.42578125" style="141" customWidth="1"/>
    <col min="3605" max="3605" width="13.42578125" style="141" customWidth="1"/>
    <col min="3606" max="3606" width="13.140625" style="141" customWidth="1"/>
    <col min="3607" max="3607" width="14.140625" style="141" customWidth="1"/>
    <col min="3608" max="3608" width="14.85546875" style="141" customWidth="1"/>
    <col min="3609" max="3609" width="10" style="141" customWidth="1"/>
    <col min="3610" max="3840" width="5.7109375" style="141"/>
    <col min="3841" max="3841" width="2.140625" style="141" customWidth="1"/>
    <col min="3842" max="3842" width="4.85546875" style="141" customWidth="1"/>
    <col min="3843" max="3843" width="9.28515625" style="141" customWidth="1"/>
    <col min="3844" max="3844" width="5.42578125" style="141" customWidth="1"/>
    <col min="3845" max="3845" width="15.85546875" style="141" customWidth="1"/>
    <col min="3846" max="3846" width="20.5703125" style="141" customWidth="1"/>
    <col min="3847" max="3847" width="19.28515625" style="141" customWidth="1"/>
    <col min="3848" max="3848" width="20.7109375" style="141" customWidth="1"/>
    <col min="3849" max="3850" width="20.5703125" style="141" customWidth="1"/>
    <col min="3851" max="3851" width="17" style="141" customWidth="1"/>
    <col min="3852" max="3852" width="18.85546875" style="141" customWidth="1"/>
    <col min="3853" max="3853" width="21.42578125" style="141" customWidth="1"/>
    <col min="3854" max="3854" width="18.5703125" style="141" customWidth="1"/>
    <col min="3855" max="3855" width="5.42578125" style="141" customWidth="1"/>
    <col min="3856" max="3856" width="15.5703125" style="141" customWidth="1"/>
    <col min="3857" max="3857" width="15.7109375" style="141" customWidth="1"/>
    <col min="3858" max="3858" width="14.42578125" style="141" customWidth="1"/>
    <col min="3859" max="3860" width="16.42578125" style="141" customWidth="1"/>
    <col min="3861" max="3861" width="13.42578125" style="141" customWidth="1"/>
    <col min="3862" max="3862" width="13.140625" style="141" customWidth="1"/>
    <col min="3863" max="3863" width="14.140625" style="141" customWidth="1"/>
    <col min="3864" max="3864" width="14.85546875" style="141" customWidth="1"/>
    <col min="3865" max="3865" width="10" style="141" customWidth="1"/>
    <col min="3866" max="4096" width="5.7109375" style="141"/>
    <col min="4097" max="4097" width="2.140625" style="141" customWidth="1"/>
    <col min="4098" max="4098" width="4.85546875" style="141" customWidth="1"/>
    <col min="4099" max="4099" width="9.28515625" style="141" customWidth="1"/>
    <col min="4100" max="4100" width="5.42578125" style="141" customWidth="1"/>
    <col min="4101" max="4101" width="15.85546875" style="141" customWidth="1"/>
    <col min="4102" max="4102" width="20.5703125" style="141" customWidth="1"/>
    <col min="4103" max="4103" width="19.28515625" style="141" customWidth="1"/>
    <col min="4104" max="4104" width="20.7109375" style="141" customWidth="1"/>
    <col min="4105" max="4106" width="20.5703125" style="141" customWidth="1"/>
    <col min="4107" max="4107" width="17" style="141" customWidth="1"/>
    <col min="4108" max="4108" width="18.85546875" style="141" customWidth="1"/>
    <col min="4109" max="4109" width="21.42578125" style="141" customWidth="1"/>
    <col min="4110" max="4110" width="18.5703125" style="141" customWidth="1"/>
    <col min="4111" max="4111" width="5.42578125" style="141" customWidth="1"/>
    <col min="4112" max="4112" width="15.5703125" style="141" customWidth="1"/>
    <col min="4113" max="4113" width="15.7109375" style="141" customWidth="1"/>
    <col min="4114" max="4114" width="14.42578125" style="141" customWidth="1"/>
    <col min="4115" max="4116" width="16.42578125" style="141" customWidth="1"/>
    <col min="4117" max="4117" width="13.42578125" style="141" customWidth="1"/>
    <col min="4118" max="4118" width="13.140625" style="141" customWidth="1"/>
    <col min="4119" max="4119" width="14.140625" style="141" customWidth="1"/>
    <col min="4120" max="4120" width="14.85546875" style="141" customWidth="1"/>
    <col min="4121" max="4121" width="10" style="141" customWidth="1"/>
    <col min="4122" max="4352" width="5.7109375" style="141"/>
    <col min="4353" max="4353" width="2.140625" style="141" customWidth="1"/>
    <col min="4354" max="4354" width="4.85546875" style="141" customWidth="1"/>
    <col min="4355" max="4355" width="9.28515625" style="141" customWidth="1"/>
    <col min="4356" max="4356" width="5.42578125" style="141" customWidth="1"/>
    <col min="4357" max="4357" width="15.85546875" style="141" customWidth="1"/>
    <col min="4358" max="4358" width="20.5703125" style="141" customWidth="1"/>
    <col min="4359" max="4359" width="19.28515625" style="141" customWidth="1"/>
    <col min="4360" max="4360" width="20.7109375" style="141" customWidth="1"/>
    <col min="4361" max="4362" width="20.5703125" style="141" customWidth="1"/>
    <col min="4363" max="4363" width="17" style="141" customWidth="1"/>
    <col min="4364" max="4364" width="18.85546875" style="141" customWidth="1"/>
    <col min="4365" max="4365" width="21.42578125" style="141" customWidth="1"/>
    <col min="4366" max="4366" width="18.5703125" style="141" customWidth="1"/>
    <col min="4367" max="4367" width="5.42578125" style="141" customWidth="1"/>
    <col min="4368" max="4368" width="15.5703125" style="141" customWidth="1"/>
    <col min="4369" max="4369" width="15.7109375" style="141" customWidth="1"/>
    <col min="4370" max="4370" width="14.42578125" style="141" customWidth="1"/>
    <col min="4371" max="4372" width="16.42578125" style="141" customWidth="1"/>
    <col min="4373" max="4373" width="13.42578125" style="141" customWidth="1"/>
    <col min="4374" max="4374" width="13.140625" style="141" customWidth="1"/>
    <col min="4375" max="4375" width="14.140625" style="141" customWidth="1"/>
    <col min="4376" max="4376" width="14.85546875" style="141" customWidth="1"/>
    <col min="4377" max="4377" width="10" style="141" customWidth="1"/>
    <col min="4378" max="4608" width="5.7109375" style="141"/>
    <col min="4609" max="4609" width="2.140625" style="141" customWidth="1"/>
    <col min="4610" max="4610" width="4.85546875" style="141" customWidth="1"/>
    <col min="4611" max="4611" width="9.28515625" style="141" customWidth="1"/>
    <col min="4612" max="4612" width="5.42578125" style="141" customWidth="1"/>
    <col min="4613" max="4613" width="15.85546875" style="141" customWidth="1"/>
    <col min="4614" max="4614" width="20.5703125" style="141" customWidth="1"/>
    <col min="4615" max="4615" width="19.28515625" style="141" customWidth="1"/>
    <col min="4616" max="4616" width="20.7109375" style="141" customWidth="1"/>
    <col min="4617" max="4618" width="20.5703125" style="141" customWidth="1"/>
    <col min="4619" max="4619" width="17" style="141" customWidth="1"/>
    <col min="4620" max="4620" width="18.85546875" style="141" customWidth="1"/>
    <col min="4621" max="4621" width="21.42578125" style="141" customWidth="1"/>
    <col min="4622" max="4622" width="18.5703125" style="141" customWidth="1"/>
    <col min="4623" max="4623" width="5.42578125" style="141" customWidth="1"/>
    <col min="4624" max="4624" width="15.5703125" style="141" customWidth="1"/>
    <col min="4625" max="4625" width="15.7109375" style="141" customWidth="1"/>
    <col min="4626" max="4626" width="14.42578125" style="141" customWidth="1"/>
    <col min="4627" max="4628" width="16.42578125" style="141" customWidth="1"/>
    <col min="4629" max="4629" width="13.42578125" style="141" customWidth="1"/>
    <col min="4630" max="4630" width="13.140625" style="141" customWidth="1"/>
    <col min="4631" max="4631" width="14.140625" style="141" customWidth="1"/>
    <col min="4632" max="4632" width="14.85546875" style="141" customWidth="1"/>
    <col min="4633" max="4633" width="10" style="141" customWidth="1"/>
    <col min="4634" max="4864" width="5.7109375" style="141"/>
    <col min="4865" max="4865" width="2.140625" style="141" customWidth="1"/>
    <col min="4866" max="4866" width="4.85546875" style="141" customWidth="1"/>
    <col min="4867" max="4867" width="9.28515625" style="141" customWidth="1"/>
    <col min="4868" max="4868" width="5.42578125" style="141" customWidth="1"/>
    <col min="4869" max="4869" width="15.85546875" style="141" customWidth="1"/>
    <col min="4870" max="4870" width="20.5703125" style="141" customWidth="1"/>
    <col min="4871" max="4871" width="19.28515625" style="141" customWidth="1"/>
    <col min="4872" max="4872" width="20.7109375" style="141" customWidth="1"/>
    <col min="4873" max="4874" width="20.5703125" style="141" customWidth="1"/>
    <col min="4875" max="4875" width="17" style="141" customWidth="1"/>
    <col min="4876" max="4876" width="18.85546875" style="141" customWidth="1"/>
    <col min="4877" max="4877" width="21.42578125" style="141" customWidth="1"/>
    <col min="4878" max="4878" width="18.5703125" style="141" customWidth="1"/>
    <col min="4879" max="4879" width="5.42578125" style="141" customWidth="1"/>
    <col min="4880" max="4880" width="15.5703125" style="141" customWidth="1"/>
    <col min="4881" max="4881" width="15.7109375" style="141" customWidth="1"/>
    <col min="4882" max="4882" width="14.42578125" style="141" customWidth="1"/>
    <col min="4883" max="4884" width="16.42578125" style="141" customWidth="1"/>
    <col min="4885" max="4885" width="13.42578125" style="141" customWidth="1"/>
    <col min="4886" max="4886" width="13.140625" style="141" customWidth="1"/>
    <col min="4887" max="4887" width="14.140625" style="141" customWidth="1"/>
    <col min="4888" max="4888" width="14.85546875" style="141" customWidth="1"/>
    <col min="4889" max="4889" width="10" style="141" customWidth="1"/>
    <col min="4890" max="5120" width="5.7109375" style="141"/>
    <col min="5121" max="5121" width="2.140625" style="141" customWidth="1"/>
    <col min="5122" max="5122" width="4.85546875" style="141" customWidth="1"/>
    <col min="5123" max="5123" width="9.28515625" style="141" customWidth="1"/>
    <col min="5124" max="5124" width="5.42578125" style="141" customWidth="1"/>
    <col min="5125" max="5125" width="15.85546875" style="141" customWidth="1"/>
    <col min="5126" max="5126" width="20.5703125" style="141" customWidth="1"/>
    <col min="5127" max="5127" width="19.28515625" style="141" customWidth="1"/>
    <col min="5128" max="5128" width="20.7109375" style="141" customWidth="1"/>
    <col min="5129" max="5130" width="20.5703125" style="141" customWidth="1"/>
    <col min="5131" max="5131" width="17" style="141" customWidth="1"/>
    <col min="5132" max="5132" width="18.85546875" style="141" customWidth="1"/>
    <col min="5133" max="5133" width="21.42578125" style="141" customWidth="1"/>
    <col min="5134" max="5134" width="18.5703125" style="141" customWidth="1"/>
    <col min="5135" max="5135" width="5.42578125" style="141" customWidth="1"/>
    <col min="5136" max="5136" width="15.5703125" style="141" customWidth="1"/>
    <col min="5137" max="5137" width="15.7109375" style="141" customWidth="1"/>
    <col min="5138" max="5138" width="14.42578125" style="141" customWidth="1"/>
    <col min="5139" max="5140" width="16.42578125" style="141" customWidth="1"/>
    <col min="5141" max="5141" width="13.42578125" style="141" customWidth="1"/>
    <col min="5142" max="5142" width="13.140625" style="141" customWidth="1"/>
    <col min="5143" max="5143" width="14.140625" style="141" customWidth="1"/>
    <col min="5144" max="5144" width="14.85546875" style="141" customWidth="1"/>
    <col min="5145" max="5145" width="10" style="141" customWidth="1"/>
    <col min="5146" max="5376" width="5.7109375" style="141"/>
    <col min="5377" max="5377" width="2.140625" style="141" customWidth="1"/>
    <col min="5378" max="5378" width="4.85546875" style="141" customWidth="1"/>
    <col min="5379" max="5379" width="9.28515625" style="141" customWidth="1"/>
    <col min="5380" max="5380" width="5.42578125" style="141" customWidth="1"/>
    <col min="5381" max="5381" width="15.85546875" style="141" customWidth="1"/>
    <col min="5382" max="5382" width="20.5703125" style="141" customWidth="1"/>
    <col min="5383" max="5383" width="19.28515625" style="141" customWidth="1"/>
    <col min="5384" max="5384" width="20.7109375" style="141" customWidth="1"/>
    <col min="5385" max="5386" width="20.5703125" style="141" customWidth="1"/>
    <col min="5387" max="5387" width="17" style="141" customWidth="1"/>
    <col min="5388" max="5388" width="18.85546875" style="141" customWidth="1"/>
    <col min="5389" max="5389" width="21.42578125" style="141" customWidth="1"/>
    <col min="5390" max="5390" width="18.5703125" style="141" customWidth="1"/>
    <col min="5391" max="5391" width="5.42578125" style="141" customWidth="1"/>
    <col min="5392" max="5392" width="15.5703125" style="141" customWidth="1"/>
    <col min="5393" max="5393" width="15.7109375" style="141" customWidth="1"/>
    <col min="5394" max="5394" width="14.42578125" style="141" customWidth="1"/>
    <col min="5395" max="5396" width="16.42578125" style="141" customWidth="1"/>
    <col min="5397" max="5397" width="13.42578125" style="141" customWidth="1"/>
    <col min="5398" max="5398" width="13.140625" style="141" customWidth="1"/>
    <col min="5399" max="5399" width="14.140625" style="141" customWidth="1"/>
    <col min="5400" max="5400" width="14.85546875" style="141" customWidth="1"/>
    <col min="5401" max="5401" width="10" style="141" customWidth="1"/>
    <col min="5402" max="5632" width="5.7109375" style="141"/>
    <col min="5633" max="5633" width="2.140625" style="141" customWidth="1"/>
    <col min="5634" max="5634" width="4.85546875" style="141" customWidth="1"/>
    <col min="5635" max="5635" width="9.28515625" style="141" customWidth="1"/>
    <col min="5636" max="5636" width="5.42578125" style="141" customWidth="1"/>
    <col min="5637" max="5637" width="15.85546875" style="141" customWidth="1"/>
    <col min="5638" max="5638" width="20.5703125" style="141" customWidth="1"/>
    <col min="5639" max="5639" width="19.28515625" style="141" customWidth="1"/>
    <col min="5640" max="5640" width="20.7109375" style="141" customWidth="1"/>
    <col min="5641" max="5642" width="20.5703125" style="141" customWidth="1"/>
    <col min="5643" max="5643" width="17" style="141" customWidth="1"/>
    <col min="5644" max="5644" width="18.85546875" style="141" customWidth="1"/>
    <col min="5645" max="5645" width="21.42578125" style="141" customWidth="1"/>
    <col min="5646" max="5646" width="18.5703125" style="141" customWidth="1"/>
    <col min="5647" max="5647" width="5.42578125" style="141" customWidth="1"/>
    <col min="5648" max="5648" width="15.5703125" style="141" customWidth="1"/>
    <col min="5649" max="5649" width="15.7109375" style="141" customWidth="1"/>
    <col min="5650" max="5650" width="14.42578125" style="141" customWidth="1"/>
    <col min="5651" max="5652" width="16.42578125" style="141" customWidth="1"/>
    <col min="5653" max="5653" width="13.42578125" style="141" customWidth="1"/>
    <col min="5654" max="5654" width="13.140625" style="141" customWidth="1"/>
    <col min="5655" max="5655" width="14.140625" style="141" customWidth="1"/>
    <col min="5656" max="5656" width="14.85546875" style="141" customWidth="1"/>
    <col min="5657" max="5657" width="10" style="141" customWidth="1"/>
    <col min="5658" max="5888" width="5.7109375" style="141"/>
    <col min="5889" max="5889" width="2.140625" style="141" customWidth="1"/>
    <col min="5890" max="5890" width="4.85546875" style="141" customWidth="1"/>
    <col min="5891" max="5891" width="9.28515625" style="141" customWidth="1"/>
    <col min="5892" max="5892" width="5.42578125" style="141" customWidth="1"/>
    <col min="5893" max="5893" width="15.85546875" style="141" customWidth="1"/>
    <col min="5894" max="5894" width="20.5703125" style="141" customWidth="1"/>
    <col min="5895" max="5895" width="19.28515625" style="141" customWidth="1"/>
    <col min="5896" max="5896" width="20.7109375" style="141" customWidth="1"/>
    <col min="5897" max="5898" width="20.5703125" style="141" customWidth="1"/>
    <col min="5899" max="5899" width="17" style="141" customWidth="1"/>
    <col min="5900" max="5900" width="18.85546875" style="141" customWidth="1"/>
    <col min="5901" max="5901" width="21.42578125" style="141" customWidth="1"/>
    <col min="5902" max="5902" width="18.5703125" style="141" customWidth="1"/>
    <col min="5903" max="5903" width="5.42578125" style="141" customWidth="1"/>
    <col min="5904" max="5904" width="15.5703125" style="141" customWidth="1"/>
    <col min="5905" max="5905" width="15.7109375" style="141" customWidth="1"/>
    <col min="5906" max="5906" width="14.42578125" style="141" customWidth="1"/>
    <col min="5907" max="5908" width="16.42578125" style="141" customWidth="1"/>
    <col min="5909" max="5909" width="13.42578125" style="141" customWidth="1"/>
    <col min="5910" max="5910" width="13.140625" style="141" customWidth="1"/>
    <col min="5911" max="5911" width="14.140625" style="141" customWidth="1"/>
    <col min="5912" max="5912" width="14.85546875" style="141" customWidth="1"/>
    <col min="5913" max="5913" width="10" style="141" customWidth="1"/>
    <col min="5914" max="6144" width="5.7109375" style="141"/>
    <col min="6145" max="6145" width="2.140625" style="141" customWidth="1"/>
    <col min="6146" max="6146" width="4.85546875" style="141" customWidth="1"/>
    <col min="6147" max="6147" width="9.28515625" style="141" customWidth="1"/>
    <col min="6148" max="6148" width="5.42578125" style="141" customWidth="1"/>
    <col min="6149" max="6149" width="15.85546875" style="141" customWidth="1"/>
    <col min="6150" max="6150" width="20.5703125" style="141" customWidth="1"/>
    <col min="6151" max="6151" width="19.28515625" style="141" customWidth="1"/>
    <col min="6152" max="6152" width="20.7109375" style="141" customWidth="1"/>
    <col min="6153" max="6154" width="20.5703125" style="141" customWidth="1"/>
    <col min="6155" max="6155" width="17" style="141" customWidth="1"/>
    <col min="6156" max="6156" width="18.85546875" style="141" customWidth="1"/>
    <col min="6157" max="6157" width="21.42578125" style="141" customWidth="1"/>
    <col min="6158" max="6158" width="18.5703125" style="141" customWidth="1"/>
    <col min="6159" max="6159" width="5.42578125" style="141" customWidth="1"/>
    <col min="6160" max="6160" width="15.5703125" style="141" customWidth="1"/>
    <col min="6161" max="6161" width="15.7109375" style="141" customWidth="1"/>
    <col min="6162" max="6162" width="14.42578125" style="141" customWidth="1"/>
    <col min="6163" max="6164" width="16.42578125" style="141" customWidth="1"/>
    <col min="6165" max="6165" width="13.42578125" style="141" customWidth="1"/>
    <col min="6166" max="6166" width="13.140625" style="141" customWidth="1"/>
    <col min="6167" max="6167" width="14.140625" style="141" customWidth="1"/>
    <col min="6168" max="6168" width="14.85546875" style="141" customWidth="1"/>
    <col min="6169" max="6169" width="10" style="141" customWidth="1"/>
    <col min="6170" max="6400" width="5.7109375" style="141"/>
    <col min="6401" max="6401" width="2.140625" style="141" customWidth="1"/>
    <col min="6402" max="6402" width="4.85546875" style="141" customWidth="1"/>
    <col min="6403" max="6403" width="9.28515625" style="141" customWidth="1"/>
    <col min="6404" max="6404" width="5.42578125" style="141" customWidth="1"/>
    <col min="6405" max="6405" width="15.85546875" style="141" customWidth="1"/>
    <col min="6406" max="6406" width="20.5703125" style="141" customWidth="1"/>
    <col min="6407" max="6407" width="19.28515625" style="141" customWidth="1"/>
    <col min="6408" max="6408" width="20.7109375" style="141" customWidth="1"/>
    <col min="6409" max="6410" width="20.5703125" style="141" customWidth="1"/>
    <col min="6411" max="6411" width="17" style="141" customWidth="1"/>
    <col min="6412" max="6412" width="18.85546875" style="141" customWidth="1"/>
    <col min="6413" max="6413" width="21.42578125" style="141" customWidth="1"/>
    <col min="6414" max="6414" width="18.5703125" style="141" customWidth="1"/>
    <col min="6415" max="6415" width="5.42578125" style="141" customWidth="1"/>
    <col min="6416" max="6416" width="15.5703125" style="141" customWidth="1"/>
    <col min="6417" max="6417" width="15.7109375" style="141" customWidth="1"/>
    <col min="6418" max="6418" width="14.42578125" style="141" customWidth="1"/>
    <col min="6419" max="6420" width="16.42578125" style="141" customWidth="1"/>
    <col min="6421" max="6421" width="13.42578125" style="141" customWidth="1"/>
    <col min="6422" max="6422" width="13.140625" style="141" customWidth="1"/>
    <col min="6423" max="6423" width="14.140625" style="141" customWidth="1"/>
    <col min="6424" max="6424" width="14.85546875" style="141" customWidth="1"/>
    <col min="6425" max="6425" width="10" style="141" customWidth="1"/>
    <col min="6426" max="6656" width="5.7109375" style="141"/>
    <col min="6657" max="6657" width="2.140625" style="141" customWidth="1"/>
    <col min="6658" max="6658" width="4.85546875" style="141" customWidth="1"/>
    <col min="6659" max="6659" width="9.28515625" style="141" customWidth="1"/>
    <col min="6660" max="6660" width="5.42578125" style="141" customWidth="1"/>
    <col min="6661" max="6661" width="15.85546875" style="141" customWidth="1"/>
    <col min="6662" max="6662" width="20.5703125" style="141" customWidth="1"/>
    <col min="6663" max="6663" width="19.28515625" style="141" customWidth="1"/>
    <col min="6664" max="6664" width="20.7109375" style="141" customWidth="1"/>
    <col min="6665" max="6666" width="20.5703125" style="141" customWidth="1"/>
    <col min="6667" max="6667" width="17" style="141" customWidth="1"/>
    <col min="6668" max="6668" width="18.85546875" style="141" customWidth="1"/>
    <col min="6669" max="6669" width="21.42578125" style="141" customWidth="1"/>
    <col min="6670" max="6670" width="18.5703125" style="141" customWidth="1"/>
    <col min="6671" max="6671" width="5.42578125" style="141" customWidth="1"/>
    <col min="6672" max="6672" width="15.5703125" style="141" customWidth="1"/>
    <col min="6673" max="6673" width="15.7109375" style="141" customWidth="1"/>
    <col min="6674" max="6674" width="14.42578125" style="141" customWidth="1"/>
    <col min="6675" max="6676" width="16.42578125" style="141" customWidth="1"/>
    <col min="6677" max="6677" width="13.42578125" style="141" customWidth="1"/>
    <col min="6678" max="6678" width="13.140625" style="141" customWidth="1"/>
    <col min="6679" max="6679" width="14.140625" style="141" customWidth="1"/>
    <col min="6680" max="6680" width="14.85546875" style="141" customWidth="1"/>
    <col min="6681" max="6681" width="10" style="141" customWidth="1"/>
    <col min="6682" max="6912" width="5.7109375" style="141"/>
    <col min="6913" max="6913" width="2.140625" style="141" customWidth="1"/>
    <col min="6914" max="6914" width="4.85546875" style="141" customWidth="1"/>
    <col min="6915" max="6915" width="9.28515625" style="141" customWidth="1"/>
    <col min="6916" max="6916" width="5.42578125" style="141" customWidth="1"/>
    <col min="6917" max="6917" width="15.85546875" style="141" customWidth="1"/>
    <col min="6918" max="6918" width="20.5703125" style="141" customWidth="1"/>
    <col min="6919" max="6919" width="19.28515625" style="141" customWidth="1"/>
    <col min="6920" max="6920" width="20.7109375" style="141" customWidth="1"/>
    <col min="6921" max="6922" width="20.5703125" style="141" customWidth="1"/>
    <col min="6923" max="6923" width="17" style="141" customWidth="1"/>
    <col min="6924" max="6924" width="18.85546875" style="141" customWidth="1"/>
    <col min="6925" max="6925" width="21.42578125" style="141" customWidth="1"/>
    <col min="6926" max="6926" width="18.5703125" style="141" customWidth="1"/>
    <col min="6927" max="6927" width="5.42578125" style="141" customWidth="1"/>
    <col min="6928" max="6928" width="15.5703125" style="141" customWidth="1"/>
    <col min="6929" max="6929" width="15.7109375" style="141" customWidth="1"/>
    <col min="6930" max="6930" width="14.42578125" style="141" customWidth="1"/>
    <col min="6931" max="6932" width="16.42578125" style="141" customWidth="1"/>
    <col min="6933" max="6933" width="13.42578125" style="141" customWidth="1"/>
    <col min="6934" max="6934" width="13.140625" style="141" customWidth="1"/>
    <col min="6935" max="6935" width="14.140625" style="141" customWidth="1"/>
    <col min="6936" max="6936" width="14.85546875" style="141" customWidth="1"/>
    <col min="6937" max="6937" width="10" style="141" customWidth="1"/>
    <col min="6938" max="7168" width="5.7109375" style="141"/>
    <col min="7169" max="7169" width="2.140625" style="141" customWidth="1"/>
    <col min="7170" max="7170" width="4.85546875" style="141" customWidth="1"/>
    <col min="7171" max="7171" width="9.28515625" style="141" customWidth="1"/>
    <col min="7172" max="7172" width="5.42578125" style="141" customWidth="1"/>
    <col min="7173" max="7173" width="15.85546875" style="141" customWidth="1"/>
    <col min="7174" max="7174" width="20.5703125" style="141" customWidth="1"/>
    <col min="7175" max="7175" width="19.28515625" style="141" customWidth="1"/>
    <col min="7176" max="7176" width="20.7109375" style="141" customWidth="1"/>
    <col min="7177" max="7178" width="20.5703125" style="141" customWidth="1"/>
    <col min="7179" max="7179" width="17" style="141" customWidth="1"/>
    <col min="7180" max="7180" width="18.85546875" style="141" customWidth="1"/>
    <col min="7181" max="7181" width="21.42578125" style="141" customWidth="1"/>
    <col min="7182" max="7182" width="18.5703125" style="141" customWidth="1"/>
    <col min="7183" max="7183" width="5.42578125" style="141" customWidth="1"/>
    <col min="7184" max="7184" width="15.5703125" style="141" customWidth="1"/>
    <col min="7185" max="7185" width="15.7109375" style="141" customWidth="1"/>
    <col min="7186" max="7186" width="14.42578125" style="141" customWidth="1"/>
    <col min="7187" max="7188" width="16.42578125" style="141" customWidth="1"/>
    <col min="7189" max="7189" width="13.42578125" style="141" customWidth="1"/>
    <col min="7190" max="7190" width="13.140625" style="141" customWidth="1"/>
    <col min="7191" max="7191" width="14.140625" style="141" customWidth="1"/>
    <col min="7192" max="7192" width="14.85546875" style="141" customWidth="1"/>
    <col min="7193" max="7193" width="10" style="141" customWidth="1"/>
    <col min="7194" max="7424" width="5.7109375" style="141"/>
    <col min="7425" max="7425" width="2.140625" style="141" customWidth="1"/>
    <col min="7426" max="7426" width="4.85546875" style="141" customWidth="1"/>
    <col min="7427" max="7427" width="9.28515625" style="141" customWidth="1"/>
    <col min="7428" max="7428" width="5.42578125" style="141" customWidth="1"/>
    <col min="7429" max="7429" width="15.85546875" style="141" customWidth="1"/>
    <col min="7430" max="7430" width="20.5703125" style="141" customWidth="1"/>
    <col min="7431" max="7431" width="19.28515625" style="141" customWidth="1"/>
    <col min="7432" max="7432" width="20.7109375" style="141" customWidth="1"/>
    <col min="7433" max="7434" width="20.5703125" style="141" customWidth="1"/>
    <col min="7435" max="7435" width="17" style="141" customWidth="1"/>
    <col min="7436" max="7436" width="18.85546875" style="141" customWidth="1"/>
    <col min="7437" max="7437" width="21.42578125" style="141" customWidth="1"/>
    <col min="7438" max="7438" width="18.5703125" style="141" customWidth="1"/>
    <col min="7439" max="7439" width="5.42578125" style="141" customWidth="1"/>
    <col min="7440" max="7440" width="15.5703125" style="141" customWidth="1"/>
    <col min="7441" max="7441" width="15.7109375" style="141" customWidth="1"/>
    <col min="7442" max="7442" width="14.42578125" style="141" customWidth="1"/>
    <col min="7443" max="7444" width="16.42578125" style="141" customWidth="1"/>
    <col min="7445" max="7445" width="13.42578125" style="141" customWidth="1"/>
    <col min="7446" max="7446" width="13.140625" style="141" customWidth="1"/>
    <col min="7447" max="7447" width="14.140625" style="141" customWidth="1"/>
    <col min="7448" max="7448" width="14.85546875" style="141" customWidth="1"/>
    <col min="7449" max="7449" width="10" style="141" customWidth="1"/>
    <col min="7450" max="7680" width="5.7109375" style="141"/>
    <col min="7681" max="7681" width="2.140625" style="141" customWidth="1"/>
    <col min="7682" max="7682" width="4.85546875" style="141" customWidth="1"/>
    <col min="7683" max="7683" width="9.28515625" style="141" customWidth="1"/>
    <col min="7684" max="7684" width="5.42578125" style="141" customWidth="1"/>
    <col min="7685" max="7685" width="15.85546875" style="141" customWidth="1"/>
    <col min="7686" max="7686" width="20.5703125" style="141" customWidth="1"/>
    <col min="7687" max="7687" width="19.28515625" style="141" customWidth="1"/>
    <col min="7688" max="7688" width="20.7109375" style="141" customWidth="1"/>
    <col min="7689" max="7690" width="20.5703125" style="141" customWidth="1"/>
    <col min="7691" max="7691" width="17" style="141" customWidth="1"/>
    <col min="7692" max="7692" width="18.85546875" style="141" customWidth="1"/>
    <col min="7693" max="7693" width="21.42578125" style="141" customWidth="1"/>
    <col min="7694" max="7694" width="18.5703125" style="141" customWidth="1"/>
    <col min="7695" max="7695" width="5.42578125" style="141" customWidth="1"/>
    <col min="7696" max="7696" width="15.5703125" style="141" customWidth="1"/>
    <col min="7697" max="7697" width="15.7109375" style="141" customWidth="1"/>
    <col min="7698" max="7698" width="14.42578125" style="141" customWidth="1"/>
    <col min="7699" max="7700" width="16.42578125" style="141" customWidth="1"/>
    <col min="7701" max="7701" width="13.42578125" style="141" customWidth="1"/>
    <col min="7702" max="7702" width="13.140625" style="141" customWidth="1"/>
    <col min="7703" max="7703" width="14.140625" style="141" customWidth="1"/>
    <col min="7704" max="7704" width="14.85546875" style="141" customWidth="1"/>
    <col min="7705" max="7705" width="10" style="141" customWidth="1"/>
    <col min="7706" max="7936" width="5.7109375" style="141"/>
    <col min="7937" max="7937" width="2.140625" style="141" customWidth="1"/>
    <col min="7938" max="7938" width="4.85546875" style="141" customWidth="1"/>
    <col min="7939" max="7939" width="9.28515625" style="141" customWidth="1"/>
    <col min="7940" max="7940" width="5.42578125" style="141" customWidth="1"/>
    <col min="7941" max="7941" width="15.85546875" style="141" customWidth="1"/>
    <col min="7942" max="7942" width="20.5703125" style="141" customWidth="1"/>
    <col min="7943" max="7943" width="19.28515625" style="141" customWidth="1"/>
    <col min="7944" max="7944" width="20.7109375" style="141" customWidth="1"/>
    <col min="7945" max="7946" width="20.5703125" style="141" customWidth="1"/>
    <col min="7947" max="7947" width="17" style="141" customWidth="1"/>
    <col min="7948" max="7948" width="18.85546875" style="141" customWidth="1"/>
    <col min="7949" max="7949" width="21.42578125" style="141" customWidth="1"/>
    <col min="7950" max="7950" width="18.5703125" style="141" customWidth="1"/>
    <col min="7951" max="7951" width="5.42578125" style="141" customWidth="1"/>
    <col min="7952" max="7952" width="15.5703125" style="141" customWidth="1"/>
    <col min="7953" max="7953" width="15.7109375" style="141" customWidth="1"/>
    <col min="7954" max="7954" width="14.42578125" style="141" customWidth="1"/>
    <col min="7955" max="7956" width="16.42578125" style="141" customWidth="1"/>
    <col min="7957" max="7957" width="13.42578125" style="141" customWidth="1"/>
    <col min="7958" max="7958" width="13.140625" style="141" customWidth="1"/>
    <col min="7959" max="7959" width="14.140625" style="141" customWidth="1"/>
    <col min="7960" max="7960" width="14.85546875" style="141" customWidth="1"/>
    <col min="7961" max="7961" width="10" style="141" customWidth="1"/>
    <col min="7962" max="8192" width="5.7109375" style="141"/>
    <col min="8193" max="8193" width="2.140625" style="141" customWidth="1"/>
    <col min="8194" max="8194" width="4.85546875" style="141" customWidth="1"/>
    <col min="8195" max="8195" width="9.28515625" style="141" customWidth="1"/>
    <col min="8196" max="8196" width="5.42578125" style="141" customWidth="1"/>
    <col min="8197" max="8197" width="15.85546875" style="141" customWidth="1"/>
    <col min="8198" max="8198" width="20.5703125" style="141" customWidth="1"/>
    <col min="8199" max="8199" width="19.28515625" style="141" customWidth="1"/>
    <col min="8200" max="8200" width="20.7109375" style="141" customWidth="1"/>
    <col min="8201" max="8202" width="20.5703125" style="141" customWidth="1"/>
    <col min="8203" max="8203" width="17" style="141" customWidth="1"/>
    <col min="8204" max="8204" width="18.85546875" style="141" customWidth="1"/>
    <col min="8205" max="8205" width="21.42578125" style="141" customWidth="1"/>
    <col min="8206" max="8206" width="18.5703125" style="141" customWidth="1"/>
    <col min="8207" max="8207" width="5.42578125" style="141" customWidth="1"/>
    <col min="8208" max="8208" width="15.5703125" style="141" customWidth="1"/>
    <col min="8209" max="8209" width="15.7109375" style="141" customWidth="1"/>
    <col min="8210" max="8210" width="14.42578125" style="141" customWidth="1"/>
    <col min="8211" max="8212" width="16.42578125" style="141" customWidth="1"/>
    <col min="8213" max="8213" width="13.42578125" style="141" customWidth="1"/>
    <col min="8214" max="8214" width="13.140625" style="141" customWidth="1"/>
    <col min="8215" max="8215" width="14.140625" style="141" customWidth="1"/>
    <col min="8216" max="8216" width="14.85546875" style="141" customWidth="1"/>
    <col min="8217" max="8217" width="10" style="141" customWidth="1"/>
    <col min="8218" max="8448" width="5.7109375" style="141"/>
    <col min="8449" max="8449" width="2.140625" style="141" customWidth="1"/>
    <col min="8450" max="8450" width="4.85546875" style="141" customWidth="1"/>
    <col min="8451" max="8451" width="9.28515625" style="141" customWidth="1"/>
    <col min="8452" max="8452" width="5.42578125" style="141" customWidth="1"/>
    <col min="8453" max="8453" width="15.85546875" style="141" customWidth="1"/>
    <col min="8454" max="8454" width="20.5703125" style="141" customWidth="1"/>
    <col min="8455" max="8455" width="19.28515625" style="141" customWidth="1"/>
    <col min="8456" max="8456" width="20.7109375" style="141" customWidth="1"/>
    <col min="8457" max="8458" width="20.5703125" style="141" customWidth="1"/>
    <col min="8459" max="8459" width="17" style="141" customWidth="1"/>
    <col min="8460" max="8460" width="18.85546875" style="141" customWidth="1"/>
    <col min="8461" max="8461" width="21.42578125" style="141" customWidth="1"/>
    <col min="8462" max="8462" width="18.5703125" style="141" customWidth="1"/>
    <col min="8463" max="8463" width="5.42578125" style="141" customWidth="1"/>
    <col min="8464" max="8464" width="15.5703125" style="141" customWidth="1"/>
    <col min="8465" max="8465" width="15.7109375" style="141" customWidth="1"/>
    <col min="8466" max="8466" width="14.42578125" style="141" customWidth="1"/>
    <col min="8467" max="8468" width="16.42578125" style="141" customWidth="1"/>
    <col min="8469" max="8469" width="13.42578125" style="141" customWidth="1"/>
    <col min="8470" max="8470" width="13.140625" style="141" customWidth="1"/>
    <col min="8471" max="8471" width="14.140625" style="141" customWidth="1"/>
    <col min="8472" max="8472" width="14.85546875" style="141" customWidth="1"/>
    <col min="8473" max="8473" width="10" style="141" customWidth="1"/>
    <col min="8474" max="8704" width="5.7109375" style="141"/>
    <col min="8705" max="8705" width="2.140625" style="141" customWidth="1"/>
    <col min="8706" max="8706" width="4.85546875" style="141" customWidth="1"/>
    <col min="8707" max="8707" width="9.28515625" style="141" customWidth="1"/>
    <col min="8708" max="8708" width="5.42578125" style="141" customWidth="1"/>
    <col min="8709" max="8709" width="15.85546875" style="141" customWidth="1"/>
    <col min="8710" max="8710" width="20.5703125" style="141" customWidth="1"/>
    <col min="8711" max="8711" width="19.28515625" style="141" customWidth="1"/>
    <col min="8712" max="8712" width="20.7109375" style="141" customWidth="1"/>
    <col min="8713" max="8714" width="20.5703125" style="141" customWidth="1"/>
    <col min="8715" max="8715" width="17" style="141" customWidth="1"/>
    <col min="8716" max="8716" width="18.85546875" style="141" customWidth="1"/>
    <col min="8717" max="8717" width="21.42578125" style="141" customWidth="1"/>
    <col min="8718" max="8718" width="18.5703125" style="141" customWidth="1"/>
    <col min="8719" max="8719" width="5.42578125" style="141" customWidth="1"/>
    <col min="8720" max="8720" width="15.5703125" style="141" customWidth="1"/>
    <col min="8721" max="8721" width="15.7109375" style="141" customWidth="1"/>
    <col min="8722" max="8722" width="14.42578125" style="141" customWidth="1"/>
    <col min="8723" max="8724" width="16.42578125" style="141" customWidth="1"/>
    <col min="8725" max="8725" width="13.42578125" style="141" customWidth="1"/>
    <col min="8726" max="8726" width="13.140625" style="141" customWidth="1"/>
    <col min="8727" max="8727" width="14.140625" style="141" customWidth="1"/>
    <col min="8728" max="8728" width="14.85546875" style="141" customWidth="1"/>
    <col min="8729" max="8729" width="10" style="141" customWidth="1"/>
    <col min="8730" max="8960" width="5.7109375" style="141"/>
    <col min="8961" max="8961" width="2.140625" style="141" customWidth="1"/>
    <col min="8962" max="8962" width="4.85546875" style="141" customWidth="1"/>
    <col min="8963" max="8963" width="9.28515625" style="141" customWidth="1"/>
    <col min="8964" max="8964" width="5.42578125" style="141" customWidth="1"/>
    <col min="8965" max="8965" width="15.85546875" style="141" customWidth="1"/>
    <col min="8966" max="8966" width="20.5703125" style="141" customWidth="1"/>
    <col min="8967" max="8967" width="19.28515625" style="141" customWidth="1"/>
    <col min="8968" max="8968" width="20.7109375" style="141" customWidth="1"/>
    <col min="8969" max="8970" width="20.5703125" style="141" customWidth="1"/>
    <col min="8971" max="8971" width="17" style="141" customWidth="1"/>
    <col min="8972" max="8972" width="18.85546875" style="141" customWidth="1"/>
    <col min="8973" max="8973" width="21.42578125" style="141" customWidth="1"/>
    <col min="8974" max="8974" width="18.5703125" style="141" customWidth="1"/>
    <col min="8975" max="8975" width="5.42578125" style="141" customWidth="1"/>
    <col min="8976" max="8976" width="15.5703125" style="141" customWidth="1"/>
    <col min="8977" max="8977" width="15.7109375" style="141" customWidth="1"/>
    <col min="8978" max="8978" width="14.42578125" style="141" customWidth="1"/>
    <col min="8979" max="8980" width="16.42578125" style="141" customWidth="1"/>
    <col min="8981" max="8981" width="13.42578125" style="141" customWidth="1"/>
    <col min="8982" max="8982" width="13.140625" style="141" customWidth="1"/>
    <col min="8983" max="8983" width="14.140625" style="141" customWidth="1"/>
    <col min="8984" max="8984" width="14.85546875" style="141" customWidth="1"/>
    <col min="8985" max="8985" width="10" style="141" customWidth="1"/>
    <col min="8986" max="9216" width="5.7109375" style="141"/>
    <col min="9217" max="9217" width="2.140625" style="141" customWidth="1"/>
    <col min="9218" max="9218" width="4.85546875" style="141" customWidth="1"/>
    <col min="9219" max="9219" width="9.28515625" style="141" customWidth="1"/>
    <col min="9220" max="9220" width="5.42578125" style="141" customWidth="1"/>
    <col min="9221" max="9221" width="15.85546875" style="141" customWidth="1"/>
    <col min="9222" max="9222" width="20.5703125" style="141" customWidth="1"/>
    <col min="9223" max="9223" width="19.28515625" style="141" customWidth="1"/>
    <col min="9224" max="9224" width="20.7109375" style="141" customWidth="1"/>
    <col min="9225" max="9226" width="20.5703125" style="141" customWidth="1"/>
    <col min="9227" max="9227" width="17" style="141" customWidth="1"/>
    <col min="9228" max="9228" width="18.85546875" style="141" customWidth="1"/>
    <col min="9229" max="9229" width="21.42578125" style="141" customWidth="1"/>
    <col min="9230" max="9230" width="18.5703125" style="141" customWidth="1"/>
    <col min="9231" max="9231" width="5.42578125" style="141" customWidth="1"/>
    <col min="9232" max="9232" width="15.5703125" style="141" customWidth="1"/>
    <col min="9233" max="9233" width="15.7109375" style="141" customWidth="1"/>
    <col min="9234" max="9234" width="14.42578125" style="141" customWidth="1"/>
    <col min="9235" max="9236" width="16.42578125" style="141" customWidth="1"/>
    <col min="9237" max="9237" width="13.42578125" style="141" customWidth="1"/>
    <col min="9238" max="9238" width="13.140625" style="141" customWidth="1"/>
    <col min="9239" max="9239" width="14.140625" style="141" customWidth="1"/>
    <col min="9240" max="9240" width="14.85546875" style="141" customWidth="1"/>
    <col min="9241" max="9241" width="10" style="141" customWidth="1"/>
    <col min="9242" max="9472" width="5.7109375" style="141"/>
    <col min="9473" max="9473" width="2.140625" style="141" customWidth="1"/>
    <col min="9474" max="9474" width="4.85546875" style="141" customWidth="1"/>
    <col min="9475" max="9475" width="9.28515625" style="141" customWidth="1"/>
    <col min="9476" max="9476" width="5.42578125" style="141" customWidth="1"/>
    <col min="9477" max="9477" width="15.85546875" style="141" customWidth="1"/>
    <col min="9478" max="9478" width="20.5703125" style="141" customWidth="1"/>
    <col min="9479" max="9479" width="19.28515625" style="141" customWidth="1"/>
    <col min="9480" max="9480" width="20.7109375" style="141" customWidth="1"/>
    <col min="9481" max="9482" width="20.5703125" style="141" customWidth="1"/>
    <col min="9483" max="9483" width="17" style="141" customWidth="1"/>
    <col min="9484" max="9484" width="18.85546875" style="141" customWidth="1"/>
    <col min="9485" max="9485" width="21.42578125" style="141" customWidth="1"/>
    <col min="9486" max="9486" width="18.5703125" style="141" customWidth="1"/>
    <col min="9487" max="9487" width="5.42578125" style="141" customWidth="1"/>
    <col min="9488" max="9488" width="15.5703125" style="141" customWidth="1"/>
    <col min="9489" max="9489" width="15.7109375" style="141" customWidth="1"/>
    <col min="9490" max="9490" width="14.42578125" style="141" customWidth="1"/>
    <col min="9491" max="9492" width="16.42578125" style="141" customWidth="1"/>
    <col min="9493" max="9493" width="13.42578125" style="141" customWidth="1"/>
    <col min="9494" max="9494" width="13.140625" style="141" customWidth="1"/>
    <col min="9495" max="9495" width="14.140625" style="141" customWidth="1"/>
    <col min="9496" max="9496" width="14.85546875" style="141" customWidth="1"/>
    <col min="9497" max="9497" width="10" style="141" customWidth="1"/>
    <col min="9498" max="9728" width="5.7109375" style="141"/>
    <col min="9729" max="9729" width="2.140625" style="141" customWidth="1"/>
    <col min="9730" max="9730" width="4.85546875" style="141" customWidth="1"/>
    <col min="9731" max="9731" width="9.28515625" style="141" customWidth="1"/>
    <col min="9732" max="9732" width="5.42578125" style="141" customWidth="1"/>
    <col min="9733" max="9733" width="15.85546875" style="141" customWidth="1"/>
    <col min="9734" max="9734" width="20.5703125" style="141" customWidth="1"/>
    <col min="9735" max="9735" width="19.28515625" style="141" customWidth="1"/>
    <col min="9736" max="9736" width="20.7109375" style="141" customWidth="1"/>
    <col min="9737" max="9738" width="20.5703125" style="141" customWidth="1"/>
    <col min="9739" max="9739" width="17" style="141" customWidth="1"/>
    <col min="9740" max="9740" width="18.85546875" style="141" customWidth="1"/>
    <col min="9741" max="9741" width="21.42578125" style="141" customWidth="1"/>
    <col min="9742" max="9742" width="18.5703125" style="141" customWidth="1"/>
    <col min="9743" max="9743" width="5.42578125" style="141" customWidth="1"/>
    <col min="9744" max="9744" width="15.5703125" style="141" customWidth="1"/>
    <col min="9745" max="9745" width="15.7109375" style="141" customWidth="1"/>
    <col min="9746" max="9746" width="14.42578125" style="141" customWidth="1"/>
    <col min="9747" max="9748" width="16.42578125" style="141" customWidth="1"/>
    <col min="9749" max="9749" width="13.42578125" style="141" customWidth="1"/>
    <col min="9750" max="9750" width="13.140625" style="141" customWidth="1"/>
    <col min="9751" max="9751" width="14.140625" style="141" customWidth="1"/>
    <col min="9752" max="9752" width="14.85546875" style="141" customWidth="1"/>
    <col min="9753" max="9753" width="10" style="141" customWidth="1"/>
    <col min="9754" max="9984" width="5.7109375" style="141"/>
    <col min="9985" max="9985" width="2.140625" style="141" customWidth="1"/>
    <col min="9986" max="9986" width="4.85546875" style="141" customWidth="1"/>
    <col min="9987" max="9987" width="9.28515625" style="141" customWidth="1"/>
    <col min="9988" max="9988" width="5.42578125" style="141" customWidth="1"/>
    <col min="9989" max="9989" width="15.85546875" style="141" customWidth="1"/>
    <col min="9990" max="9990" width="20.5703125" style="141" customWidth="1"/>
    <col min="9991" max="9991" width="19.28515625" style="141" customWidth="1"/>
    <col min="9992" max="9992" width="20.7109375" style="141" customWidth="1"/>
    <col min="9993" max="9994" width="20.5703125" style="141" customWidth="1"/>
    <col min="9995" max="9995" width="17" style="141" customWidth="1"/>
    <col min="9996" max="9996" width="18.85546875" style="141" customWidth="1"/>
    <col min="9997" max="9997" width="21.42578125" style="141" customWidth="1"/>
    <col min="9998" max="9998" width="18.5703125" style="141" customWidth="1"/>
    <col min="9999" max="9999" width="5.42578125" style="141" customWidth="1"/>
    <col min="10000" max="10000" width="15.5703125" style="141" customWidth="1"/>
    <col min="10001" max="10001" width="15.7109375" style="141" customWidth="1"/>
    <col min="10002" max="10002" width="14.42578125" style="141" customWidth="1"/>
    <col min="10003" max="10004" width="16.42578125" style="141" customWidth="1"/>
    <col min="10005" max="10005" width="13.42578125" style="141" customWidth="1"/>
    <col min="10006" max="10006" width="13.140625" style="141" customWidth="1"/>
    <col min="10007" max="10007" width="14.140625" style="141" customWidth="1"/>
    <col min="10008" max="10008" width="14.85546875" style="141" customWidth="1"/>
    <col min="10009" max="10009" width="10" style="141" customWidth="1"/>
    <col min="10010" max="10240" width="5.7109375" style="141"/>
    <col min="10241" max="10241" width="2.140625" style="141" customWidth="1"/>
    <col min="10242" max="10242" width="4.85546875" style="141" customWidth="1"/>
    <col min="10243" max="10243" width="9.28515625" style="141" customWidth="1"/>
    <col min="10244" max="10244" width="5.42578125" style="141" customWidth="1"/>
    <col min="10245" max="10245" width="15.85546875" style="141" customWidth="1"/>
    <col min="10246" max="10246" width="20.5703125" style="141" customWidth="1"/>
    <col min="10247" max="10247" width="19.28515625" style="141" customWidth="1"/>
    <col min="10248" max="10248" width="20.7109375" style="141" customWidth="1"/>
    <col min="10249" max="10250" width="20.5703125" style="141" customWidth="1"/>
    <col min="10251" max="10251" width="17" style="141" customWidth="1"/>
    <col min="10252" max="10252" width="18.85546875" style="141" customWidth="1"/>
    <col min="10253" max="10253" width="21.42578125" style="141" customWidth="1"/>
    <col min="10254" max="10254" width="18.5703125" style="141" customWidth="1"/>
    <col min="10255" max="10255" width="5.42578125" style="141" customWidth="1"/>
    <col min="10256" max="10256" width="15.5703125" style="141" customWidth="1"/>
    <col min="10257" max="10257" width="15.7109375" style="141" customWidth="1"/>
    <col min="10258" max="10258" width="14.42578125" style="141" customWidth="1"/>
    <col min="10259" max="10260" width="16.42578125" style="141" customWidth="1"/>
    <col min="10261" max="10261" width="13.42578125" style="141" customWidth="1"/>
    <col min="10262" max="10262" width="13.140625" style="141" customWidth="1"/>
    <col min="10263" max="10263" width="14.140625" style="141" customWidth="1"/>
    <col min="10264" max="10264" width="14.85546875" style="141" customWidth="1"/>
    <col min="10265" max="10265" width="10" style="141" customWidth="1"/>
    <col min="10266" max="10496" width="5.7109375" style="141"/>
    <col min="10497" max="10497" width="2.140625" style="141" customWidth="1"/>
    <col min="10498" max="10498" width="4.85546875" style="141" customWidth="1"/>
    <col min="10499" max="10499" width="9.28515625" style="141" customWidth="1"/>
    <col min="10500" max="10500" width="5.42578125" style="141" customWidth="1"/>
    <col min="10501" max="10501" width="15.85546875" style="141" customWidth="1"/>
    <col min="10502" max="10502" width="20.5703125" style="141" customWidth="1"/>
    <col min="10503" max="10503" width="19.28515625" style="141" customWidth="1"/>
    <col min="10504" max="10504" width="20.7109375" style="141" customWidth="1"/>
    <col min="10505" max="10506" width="20.5703125" style="141" customWidth="1"/>
    <col min="10507" max="10507" width="17" style="141" customWidth="1"/>
    <col min="10508" max="10508" width="18.85546875" style="141" customWidth="1"/>
    <col min="10509" max="10509" width="21.42578125" style="141" customWidth="1"/>
    <col min="10510" max="10510" width="18.5703125" style="141" customWidth="1"/>
    <col min="10511" max="10511" width="5.42578125" style="141" customWidth="1"/>
    <col min="10512" max="10512" width="15.5703125" style="141" customWidth="1"/>
    <col min="10513" max="10513" width="15.7109375" style="141" customWidth="1"/>
    <col min="10514" max="10514" width="14.42578125" style="141" customWidth="1"/>
    <col min="10515" max="10516" width="16.42578125" style="141" customWidth="1"/>
    <col min="10517" max="10517" width="13.42578125" style="141" customWidth="1"/>
    <col min="10518" max="10518" width="13.140625" style="141" customWidth="1"/>
    <col min="10519" max="10519" width="14.140625" style="141" customWidth="1"/>
    <col min="10520" max="10520" width="14.85546875" style="141" customWidth="1"/>
    <col min="10521" max="10521" width="10" style="141" customWidth="1"/>
    <col min="10522" max="10752" width="5.7109375" style="141"/>
    <col min="10753" max="10753" width="2.140625" style="141" customWidth="1"/>
    <col min="10754" max="10754" width="4.85546875" style="141" customWidth="1"/>
    <col min="10755" max="10755" width="9.28515625" style="141" customWidth="1"/>
    <col min="10756" max="10756" width="5.42578125" style="141" customWidth="1"/>
    <col min="10757" max="10757" width="15.85546875" style="141" customWidth="1"/>
    <col min="10758" max="10758" width="20.5703125" style="141" customWidth="1"/>
    <col min="10759" max="10759" width="19.28515625" style="141" customWidth="1"/>
    <col min="10760" max="10760" width="20.7109375" style="141" customWidth="1"/>
    <col min="10761" max="10762" width="20.5703125" style="141" customWidth="1"/>
    <col min="10763" max="10763" width="17" style="141" customWidth="1"/>
    <col min="10764" max="10764" width="18.85546875" style="141" customWidth="1"/>
    <col min="10765" max="10765" width="21.42578125" style="141" customWidth="1"/>
    <col min="10766" max="10766" width="18.5703125" style="141" customWidth="1"/>
    <col min="10767" max="10767" width="5.42578125" style="141" customWidth="1"/>
    <col min="10768" max="10768" width="15.5703125" style="141" customWidth="1"/>
    <col min="10769" max="10769" width="15.7109375" style="141" customWidth="1"/>
    <col min="10770" max="10770" width="14.42578125" style="141" customWidth="1"/>
    <col min="10771" max="10772" width="16.42578125" style="141" customWidth="1"/>
    <col min="10773" max="10773" width="13.42578125" style="141" customWidth="1"/>
    <col min="10774" max="10774" width="13.140625" style="141" customWidth="1"/>
    <col min="10775" max="10775" width="14.140625" style="141" customWidth="1"/>
    <col min="10776" max="10776" width="14.85546875" style="141" customWidth="1"/>
    <col min="10777" max="10777" width="10" style="141" customWidth="1"/>
    <col min="10778" max="11008" width="5.7109375" style="141"/>
    <col min="11009" max="11009" width="2.140625" style="141" customWidth="1"/>
    <col min="11010" max="11010" width="4.85546875" style="141" customWidth="1"/>
    <col min="11011" max="11011" width="9.28515625" style="141" customWidth="1"/>
    <col min="11012" max="11012" width="5.42578125" style="141" customWidth="1"/>
    <col min="11013" max="11013" width="15.85546875" style="141" customWidth="1"/>
    <col min="11014" max="11014" width="20.5703125" style="141" customWidth="1"/>
    <col min="11015" max="11015" width="19.28515625" style="141" customWidth="1"/>
    <col min="11016" max="11016" width="20.7109375" style="141" customWidth="1"/>
    <col min="11017" max="11018" width="20.5703125" style="141" customWidth="1"/>
    <col min="11019" max="11019" width="17" style="141" customWidth="1"/>
    <col min="11020" max="11020" width="18.85546875" style="141" customWidth="1"/>
    <col min="11021" max="11021" width="21.42578125" style="141" customWidth="1"/>
    <col min="11022" max="11022" width="18.5703125" style="141" customWidth="1"/>
    <col min="11023" max="11023" width="5.42578125" style="141" customWidth="1"/>
    <col min="11024" max="11024" width="15.5703125" style="141" customWidth="1"/>
    <col min="11025" max="11025" width="15.7109375" style="141" customWidth="1"/>
    <col min="11026" max="11026" width="14.42578125" style="141" customWidth="1"/>
    <col min="11027" max="11028" width="16.42578125" style="141" customWidth="1"/>
    <col min="11029" max="11029" width="13.42578125" style="141" customWidth="1"/>
    <col min="11030" max="11030" width="13.140625" style="141" customWidth="1"/>
    <col min="11031" max="11031" width="14.140625" style="141" customWidth="1"/>
    <col min="11032" max="11032" width="14.85546875" style="141" customWidth="1"/>
    <col min="11033" max="11033" width="10" style="141" customWidth="1"/>
    <col min="11034" max="11264" width="5.7109375" style="141"/>
    <col min="11265" max="11265" width="2.140625" style="141" customWidth="1"/>
    <col min="11266" max="11266" width="4.85546875" style="141" customWidth="1"/>
    <col min="11267" max="11267" width="9.28515625" style="141" customWidth="1"/>
    <col min="11268" max="11268" width="5.42578125" style="141" customWidth="1"/>
    <col min="11269" max="11269" width="15.85546875" style="141" customWidth="1"/>
    <col min="11270" max="11270" width="20.5703125" style="141" customWidth="1"/>
    <col min="11271" max="11271" width="19.28515625" style="141" customWidth="1"/>
    <col min="11272" max="11272" width="20.7109375" style="141" customWidth="1"/>
    <col min="11273" max="11274" width="20.5703125" style="141" customWidth="1"/>
    <col min="11275" max="11275" width="17" style="141" customWidth="1"/>
    <col min="11276" max="11276" width="18.85546875" style="141" customWidth="1"/>
    <col min="11277" max="11277" width="21.42578125" style="141" customWidth="1"/>
    <col min="11278" max="11278" width="18.5703125" style="141" customWidth="1"/>
    <col min="11279" max="11279" width="5.42578125" style="141" customWidth="1"/>
    <col min="11280" max="11280" width="15.5703125" style="141" customWidth="1"/>
    <col min="11281" max="11281" width="15.7109375" style="141" customWidth="1"/>
    <col min="11282" max="11282" width="14.42578125" style="141" customWidth="1"/>
    <col min="11283" max="11284" width="16.42578125" style="141" customWidth="1"/>
    <col min="11285" max="11285" width="13.42578125" style="141" customWidth="1"/>
    <col min="11286" max="11286" width="13.140625" style="141" customWidth="1"/>
    <col min="11287" max="11287" width="14.140625" style="141" customWidth="1"/>
    <col min="11288" max="11288" width="14.85546875" style="141" customWidth="1"/>
    <col min="11289" max="11289" width="10" style="141" customWidth="1"/>
    <col min="11290" max="11520" width="5.7109375" style="141"/>
    <col min="11521" max="11521" width="2.140625" style="141" customWidth="1"/>
    <col min="11522" max="11522" width="4.85546875" style="141" customWidth="1"/>
    <col min="11523" max="11523" width="9.28515625" style="141" customWidth="1"/>
    <col min="11524" max="11524" width="5.42578125" style="141" customWidth="1"/>
    <col min="11525" max="11525" width="15.85546875" style="141" customWidth="1"/>
    <col min="11526" max="11526" width="20.5703125" style="141" customWidth="1"/>
    <col min="11527" max="11527" width="19.28515625" style="141" customWidth="1"/>
    <col min="11528" max="11528" width="20.7109375" style="141" customWidth="1"/>
    <col min="11529" max="11530" width="20.5703125" style="141" customWidth="1"/>
    <col min="11531" max="11531" width="17" style="141" customWidth="1"/>
    <col min="11532" max="11532" width="18.85546875" style="141" customWidth="1"/>
    <col min="11533" max="11533" width="21.42578125" style="141" customWidth="1"/>
    <col min="11534" max="11534" width="18.5703125" style="141" customWidth="1"/>
    <col min="11535" max="11535" width="5.42578125" style="141" customWidth="1"/>
    <col min="11536" max="11536" width="15.5703125" style="141" customWidth="1"/>
    <col min="11537" max="11537" width="15.7109375" style="141" customWidth="1"/>
    <col min="11538" max="11538" width="14.42578125" style="141" customWidth="1"/>
    <col min="11539" max="11540" width="16.42578125" style="141" customWidth="1"/>
    <col min="11541" max="11541" width="13.42578125" style="141" customWidth="1"/>
    <col min="11542" max="11542" width="13.140625" style="141" customWidth="1"/>
    <col min="11543" max="11543" width="14.140625" style="141" customWidth="1"/>
    <col min="11544" max="11544" width="14.85546875" style="141" customWidth="1"/>
    <col min="11545" max="11545" width="10" style="141" customWidth="1"/>
    <col min="11546" max="11776" width="5.7109375" style="141"/>
    <col min="11777" max="11777" width="2.140625" style="141" customWidth="1"/>
    <col min="11778" max="11778" width="4.85546875" style="141" customWidth="1"/>
    <col min="11779" max="11779" width="9.28515625" style="141" customWidth="1"/>
    <col min="11780" max="11780" width="5.42578125" style="141" customWidth="1"/>
    <col min="11781" max="11781" width="15.85546875" style="141" customWidth="1"/>
    <col min="11782" max="11782" width="20.5703125" style="141" customWidth="1"/>
    <col min="11783" max="11783" width="19.28515625" style="141" customWidth="1"/>
    <col min="11784" max="11784" width="20.7109375" style="141" customWidth="1"/>
    <col min="11785" max="11786" width="20.5703125" style="141" customWidth="1"/>
    <col min="11787" max="11787" width="17" style="141" customWidth="1"/>
    <col min="11788" max="11788" width="18.85546875" style="141" customWidth="1"/>
    <col min="11789" max="11789" width="21.42578125" style="141" customWidth="1"/>
    <col min="11790" max="11790" width="18.5703125" style="141" customWidth="1"/>
    <col min="11791" max="11791" width="5.42578125" style="141" customWidth="1"/>
    <col min="11792" max="11792" width="15.5703125" style="141" customWidth="1"/>
    <col min="11793" max="11793" width="15.7109375" style="141" customWidth="1"/>
    <col min="11794" max="11794" width="14.42578125" style="141" customWidth="1"/>
    <col min="11795" max="11796" width="16.42578125" style="141" customWidth="1"/>
    <col min="11797" max="11797" width="13.42578125" style="141" customWidth="1"/>
    <col min="11798" max="11798" width="13.140625" style="141" customWidth="1"/>
    <col min="11799" max="11799" width="14.140625" style="141" customWidth="1"/>
    <col min="11800" max="11800" width="14.85546875" style="141" customWidth="1"/>
    <col min="11801" max="11801" width="10" style="141" customWidth="1"/>
    <col min="11802" max="12032" width="5.7109375" style="141"/>
    <col min="12033" max="12033" width="2.140625" style="141" customWidth="1"/>
    <col min="12034" max="12034" width="4.85546875" style="141" customWidth="1"/>
    <col min="12035" max="12035" width="9.28515625" style="141" customWidth="1"/>
    <col min="12036" max="12036" width="5.42578125" style="141" customWidth="1"/>
    <col min="12037" max="12037" width="15.85546875" style="141" customWidth="1"/>
    <col min="12038" max="12038" width="20.5703125" style="141" customWidth="1"/>
    <col min="12039" max="12039" width="19.28515625" style="141" customWidth="1"/>
    <col min="12040" max="12040" width="20.7109375" style="141" customWidth="1"/>
    <col min="12041" max="12042" width="20.5703125" style="141" customWidth="1"/>
    <col min="12043" max="12043" width="17" style="141" customWidth="1"/>
    <col min="12044" max="12044" width="18.85546875" style="141" customWidth="1"/>
    <col min="12045" max="12045" width="21.42578125" style="141" customWidth="1"/>
    <col min="12046" max="12046" width="18.5703125" style="141" customWidth="1"/>
    <col min="12047" max="12047" width="5.42578125" style="141" customWidth="1"/>
    <col min="12048" max="12048" width="15.5703125" style="141" customWidth="1"/>
    <col min="12049" max="12049" width="15.7109375" style="141" customWidth="1"/>
    <col min="12050" max="12050" width="14.42578125" style="141" customWidth="1"/>
    <col min="12051" max="12052" width="16.42578125" style="141" customWidth="1"/>
    <col min="12053" max="12053" width="13.42578125" style="141" customWidth="1"/>
    <col min="12054" max="12054" width="13.140625" style="141" customWidth="1"/>
    <col min="12055" max="12055" width="14.140625" style="141" customWidth="1"/>
    <col min="12056" max="12056" width="14.85546875" style="141" customWidth="1"/>
    <col min="12057" max="12057" width="10" style="141" customWidth="1"/>
    <col min="12058" max="12288" width="5.7109375" style="141"/>
    <col min="12289" max="12289" width="2.140625" style="141" customWidth="1"/>
    <col min="12290" max="12290" width="4.85546875" style="141" customWidth="1"/>
    <col min="12291" max="12291" width="9.28515625" style="141" customWidth="1"/>
    <col min="12292" max="12292" width="5.42578125" style="141" customWidth="1"/>
    <col min="12293" max="12293" width="15.85546875" style="141" customWidth="1"/>
    <col min="12294" max="12294" width="20.5703125" style="141" customWidth="1"/>
    <col min="12295" max="12295" width="19.28515625" style="141" customWidth="1"/>
    <col min="12296" max="12296" width="20.7109375" style="141" customWidth="1"/>
    <col min="12297" max="12298" width="20.5703125" style="141" customWidth="1"/>
    <col min="12299" max="12299" width="17" style="141" customWidth="1"/>
    <col min="12300" max="12300" width="18.85546875" style="141" customWidth="1"/>
    <col min="12301" max="12301" width="21.42578125" style="141" customWidth="1"/>
    <col min="12302" max="12302" width="18.5703125" style="141" customWidth="1"/>
    <col min="12303" max="12303" width="5.42578125" style="141" customWidth="1"/>
    <col min="12304" max="12304" width="15.5703125" style="141" customWidth="1"/>
    <col min="12305" max="12305" width="15.7109375" style="141" customWidth="1"/>
    <col min="12306" max="12306" width="14.42578125" style="141" customWidth="1"/>
    <col min="12307" max="12308" width="16.42578125" style="141" customWidth="1"/>
    <col min="12309" max="12309" width="13.42578125" style="141" customWidth="1"/>
    <col min="12310" max="12310" width="13.140625" style="141" customWidth="1"/>
    <col min="12311" max="12311" width="14.140625" style="141" customWidth="1"/>
    <col min="12312" max="12312" width="14.85546875" style="141" customWidth="1"/>
    <col min="12313" max="12313" width="10" style="141" customWidth="1"/>
    <col min="12314" max="12544" width="5.7109375" style="141"/>
    <col min="12545" max="12545" width="2.140625" style="141" customWidth="1"/>
    <col min="12546" max="12546" width="4.85546875" style="141" customWidth="1"/>
    <col min="12547" max="12547" width="9.28515625" style="141" customWidth="1"/>
    <col min="12548" max="12548" width="5.42578125" style="141" customWidth="1"/>
    <col min="12549" max="12549" width="15.85546875" style="141" customWidth="1"/>
    <col min="12550" max="12550" width="20.5703125" style="141" customWidth="1"/>
    <col min="12551" max="12551" width="19.28515625" style="141" customWidth="1"/>
    <col min="12552" max="12552" width="20.7109375" style="141" customWidth="1"/>
    <col min="12553" max="12554" width="20.5703125" style="141" customWidth="1"/>
    <col min="12555" max="12555" width="17" style="141" customWidth="1"/>
    <col min="12556" max="12556" width="18.85546875" style="141" customWidth="1"/>
    <col min="12557" max="12557" width="21.42578125" style="141" customWidth="1"/>
    <col min="12558" max="12558" width="18.5703125" style="141" customWidth="1"/>
    <col min="12559" max="12559" width="5.42578125" style="141" customWidth="1"/>
    <col min="12560" max="12560" width="15.5703125" style="141" customWidth="1"/>
    <col min="12561" max="12561" width="15.7109375" style="141" customWidth="1"/>
    <col min="12562" max="12562" width="14.42578125" style="141" customWidth="1"/>
    <col min="12563" max="12564" width="16.42578125" style="141" customWidth="1"/>
    <col min="12565" max="12565" width="13.42578125" style="141" customWidth="1"/>
    <col min="12566" max="12566" width="13.140625" style="141" customWidth="1"/>
    <col min="12567" max="12567" width="14.140625" style="141" customWidth="1"/>
    <col min="12568" max="12568" width="14.85546875" style="141" customWidth="1"/>
    <col min="12569" max="12569" width="10" style="141" customWidth="1"/>
    <col min="12570" max="12800" width="5.7109375" style="141"/>
    <col min="12801" max="12801" width="2.140625" style="141" customWidth="1"/>
    <col min="12802" max="12802" width="4.85546875" style="141" customWidth="1"/>
    <col min="12803" max="12803" width="9.28515625" style="141" customWidth="1"/>
    <col min="12804" max="12804" width="5.42578125" style="141" customWidth="1"/>
    <col min="12805" max="12805" width="15.85546875" style="141" customWidth="1"/>
    <col min="12806" max="12806" width="20.5703125" style="141" customWidth="1"/>
    <col min="12807" max="12807" width="19.28515625" style="141" customWidth="1"/>
    <col min="12808" max="12808" width="20.7109375" style="141" customWidth="1"/>
    <col min="12809" max="12810" width="20.5703125" style="141" customWidth="1"/>
    <col min="12811" max="12811" width="17" style="141" customWidth="1"/>
    <col min="12812" max="12812" width="18.85546875" style="141" customWidth="1"/>
    <col min="12813" max="12813" width="21.42578125" style="141" customWidth="1"/>
    <col min="12814" max="12814" width="18.5703125" style="141" customWidth="1"/>
    <col min="12815" max="12815" width="5.42578125" style="141" customWidth="1"/>
    <col min="12816" max="12816" width="15.5703125" style="141" customWidth="1"/>
    <col min="12817" max="12817" width="15.7109375" style="141" customWidth="1"/>
    <col min="12818" max="12818" width="14.42578125" style="141" customWidth="1"/>
    <col min="12819" max="12820" width="16.42578125" style="141" customWidth="1"/>
    <col min="12821" max="12821" width="13.42578125" style="141" customWidth="1"/>
    <col min="12822" max="12822" width="13.140625" style="141" customWidth="1"/>
    <col min="12823" max="12823" width="14.140625" style="141" customWidth="1"/>
    <col min="12824" max="12824" width="14.85546875" style="141" customWidth="1"/>
    <col min="12825" max="12825" width="10" style="141" customWidth="1"/>
    <col min="12826" max="13056" width="5.7109375" style="141"/>
    <col min="13057" max="13057" width="2.140625" style="141" customWidth="1"/>
    <col min="13058" max="13058" width="4.85546875" style="141" customWidth="1"/>
    <col min="13059" max="13059" width="9.28515625" style="141" customWidth="1"/>
    <col min="13060" max="13060" width="5.42578125" style="141" customWidth="1"/>
    <col min="13061" max="13061" width="15.85546875" style="141" customWidth="1"/>
    <col min="13062" max="13062" width="20.5703125" style="141" customWidth="1"/>
    <col min="13063" max="13063" width="19.28515625" style="141" customWidth="1"/>
    <col min="13064" max="13064" width="20.7109375" style="141" customWidth="1"/>
    <col min="13065" max="13066" width="20.5703125" style="141" customWidth="1"/>
    <col min="13067" max="13067" width="17" style="141" customWidth="1"/>
    <col min="13068" max="13068" width="18.85546875" style="141" customWidth="1"/>
    <col min="13069" max="13069" width="21.42578125" style="141" customWidth="1"/>
    <col min="13070" max="13070" width="18.5703125" style="141" customWidth="1"/>
    <col min="13071" max="13071" width="5.42578125" style="141" customWidth="1"/>
    <col min="13072" max="13072" width="15.5703125" style="141" customWidth="1"/>
    <col min="13073" max="13073" width="15.7109375" style="141" customWidth="1"/>
    <col min="13074" max="13074" width="14.42578125" style="141" customWidth="1"/>
    <col min="13075" max="13076" width="16.42578125" style="141" customWidth="1"/>
    <col min="13077" max="13077" width="13.42578125" style="141" customWidth="1"/>
    <col min="13078" max="13078" width="13.140625" style="141" customWidth="1"/>
    <col min="13079" max="13079" width="14.140625" style="141" customWidth="1"/>
    <col min="13080" max="13080" width="14.85546875" style="141" customWidth="1"/>
    <col min="13081" max="13081" width="10" style="141" customWidth="1"/>
    <col min="13082" max="13312" width="5.7109375" style="141"/>
    <col min="13313" max="13313" width="2.140625" style="141" customWidth="1"/>
    <col min="13314" max="13314" width="4.85546875" style="141" customWidth="1"/>
    <col min="13315" max="13315" width="9.28515625" style="141" customWidth="1"/>
    <col min="13316" max="13316" width="5.42578125" style="141" customWidth="1"/>
    <col min="13317" max="13317" width="15.85546875" style="141" customWidth="1"/>
    <col min="13318" max="13318" width="20.5703125" style="141" customWidth="1"/>
    <col min="13319" max="13319" width="19.28515625" style="141" customWidth="1"/>
    <col min="13320" max="13320" width="20.7109375" style="141" customWidth="1"/>
    <col min="13321" max="13322" width="20.5703125" style="141" customWidth="1"/>
    <col min="13323" max="13323" width="17" style="141" customWidth="1"/>
    <col min="13324" max="13324" width="18.85546875" style="141" customWidth="1"/>
    <col min="13325" max="13325" width="21.42578125" style="141" customWidth="1"/>
    <col min="13326" max="13326" width="18.5703125" style="141" customWidth="1"/>
    <col min="13327" max="13327" width="5.42578125" style="141" customWidth="1"/>
    <col min="13328" max="13328" width="15.5703125" style="141" customWidth="1"/>
    <col min="13329" max="13329" width="15.7109375" style="141" customWidth="1"/>
    <col min="13330" max="13330" width="14.42578125" style="141" customWidth="1"/>
    <col min="13331" max="13332" width="16.42578125" style="141" customWidth="1"/>
    <col min="13333" max="13333" width="13.42578125" style="141" customWidth="1"/>
    <col min="13334" max="13334" width="13.140625" style="141" customWidth="1"/>
    <col min="13335" max="13335" width="14.140625" style="141" customWidth="1"/>
    <col min="13336" max="13336" width="14.85546875" style="141" customWidth="1"/>
    <col min="13337" max="13337" width="10" style="141" customWidth="1"/>
    <col min="13338" max="13568" width="5.7109375" style="141"/>
    <col min="13569" max="13569" width="2.140625" style="141" customWidth="1"/>
    <col min="13570" max="13570" width="4.85546875" style="141" customWidth="1"/>
    <col min="13571" max="13571" width="9.28515625" style="141" customWidth="1"/>
    <col min="13572" max="13572" width="5.42578125" style="141" customWidth="1"/>
    <col min="13573" max="13573" width="15.85546875" style="141" customWidth="1"/>
    <col min="13574" max="13574" width="20.5703125" style="141" customWidth="1"/>
    <col min="13575" max="13575" width="19.28515625" style="141" customWidth="1"/>
    <col min="13576" max="13576" width="20.7109375" style="141" customWidth="1"/>
    <col min="13577" max="13578" width="20.5703125" style="141" customWidth="1"/>
    <col min="13579" max="13579" width="17" style="141" customWidth="1"/>
    <col min="13580" max="13580" width="18.85546875" style="141" customWidth="1"/>
    <col min="13581" max="13581" width="21.42578125" style="141" customWidth="1"/>
    <col min="13582" max="13582" width="18.5703125" style="141" customWidth="1"/>
    <col min="13583" max="13583" width="5.42578125" style="141" customWidth="1"/>
    <col min="13584" max="13584" width="15.5703125" style="141" customWidth="1"/>
    <col min="13585" max="13585" width="15.7109375" style="141" customWidth="1"/>
    <col min="13586" max="13586" width="14.42578125" style="141" customWidth="1"/>
    <col min="13587" max="13588" width="16.42578125" style="141" customWidth="1"/>
    <col min="13589" max="13589" width="13.42578125" style="141" customWidth="1"/>
    <col min="13590" max="13590" width="13.140625" style="141" customWidth="1"/>
    <col min="13591" max="13591" width="14.140625" style="141" customWidth="1"/>
    <col min="13592" max="13592" width="14.85546875" style="141" customWidth="1"/>
    <col min="13593" max="13593" width="10" style="141" customWidth="1"/>
    <col min="13594" max="13824" width="5.7109375" style="141"/>
    <col min="13825" max="13825" width="2.140625" style="141" customWidth="1"/>
    <col min="13826" max="13826" width="4.85546875" style="141" customWidth="1"/>
    <col min="13827" max="13827" width="9.28515625" style="141" customWidth="1"/>
    <col min="13828" max="13828" width="5.42578125" style="141" customWidth="1"/>
    <col min="13829" max="13829" width="15.85546875" style="141" customWidth="1"/>
    <col min="13830" max="13830" width="20.5703125" style="141" customWidth="1"/>
    <col min="13831" max="13831" width="19.28515625" style="141" customWidth="1"/>
    <col min="13832" max="13832" width="20.7109375" style="141" customWidth="1"/>
    <col min="13833" max="13834" width="20.5703125" style="141" customWidth="1"/>
    <col min="13835" max="13835" width="17" style="141" customWidth="1"/>
    <col min="13836" max="13836" width="18.85546875" style="141" customWidth="1"/>
    <col min="13837" max="13837" width="21.42578125" style="141" customWidth="1"/>
    <col min="13838" max="13838" width="18.5703125" style="141" customWidth="1"/>
    <col min="13839" max="13839" width="5.42578125" style="141" customWidth="1"/>
    <col min="13840" max="13840" width="15.5703125" style="141" customWidth="1"/>
    <col min="13841" max="13841" width="15.7109375" style="141" customWidth="1"/>
    <col min="13842" max="13842" width="14.42578125" style="141" customWidth="1"/>
    <col min="13843" max="13844" width="16.42578125" style="141" customWidth="1"/>
    <col min="13845" max="13845" width="13.42578125" style="141" customWidth="1"/>
    <col min="13846" max="13846" width="13.140625" style="141" customWidth="1"/>
    <col min="13847" max="13847" width="14.140625" style="141" customWidth="1"/>
    <col min="13848" max="13848" width="14.85546875" style="141" customWidth="1"/>
    <col min="13849" max="13849" width="10" style="141" customWidth="1"/>
    <col min="13850" max="14080" width="5.7109375" style="141"/>
    <col min="14081" max="14081" width="2.140625" style="141" customWidth="1"/>
    <col min="14082" max="14082" width="4.85546875" style="141" customWidth="1"/>
    <col min="14083" max="14083" width="9.28515625" style="141" customWidth="1"/>
    <col min="14084" max="14084" width="5.42578125" style="141" customWidth="1"/>
    <col min="14085" max="14085" width="15.85546875" style="141" customWidth="1"/>
    <col min="14086" max="14086" width="20.5703125" style="141" customWidth="1"/>
    <col min="14087" max="14087" width="19.28515625" style="141" customWidth="1"/>
    <col min="14088" max="14088" width="20.7109375" style="141" customWidth="1"/>
    <col min="14089" max="14090" width="20.5703125" style="141" customWidth="1"/>
    <col min="14091" max="14091" width="17" style="141" customWidth="1"/>
    <col min="14092" max="14092" width="18.85546875" style="141" customWidth="1"/>
    <col min="14093" max="14093" width="21.42578125" style="141" customWidth="1"/>
    <col min="14094" max="14094" width="18.5703125" style="141" customWidth="1"/>
    <col min="14095" max="14095" width="5.42578125" style="141" customWidth="1"/>
    <col min="14096" max="14096" width="15.5703125" style="141" customWidth="1"/>
    <col min="14097" max="14097" width="15.7109375" style="141" customWidth="1"/>
    <col min="14098" max="14098" width="14.42578125" style="141" customWidth="1"/>
    <col min="14099" max="14100" width="16.42578125" style="141" customWidth="1"/>
    <col min="14101" max="14101" width="13.42578125" style="141" customWidth="1"/>
    <col min="14102" max="14102" width="13.140625" style="141" customWidth="1"/>
    <col min="14103" max="14103" width="14.140625" style="141" customWidth="1"/>
    <col min="14104" max="14104" width="14.85546875" style="141" customWidth="1"/>
    <col min="14105" max="14105" width="10" style="141" customWidth="1"/>
    <col min="14106" max="14336" width="5.7109375" style="141"/>
    <col min="14337" max="14337" width="2.140625" style="141" customWidth="1"/>
    <col min="14338" max="14338" width="4.85546875" style="141" customWidth="1"/>
    <col min="14339" max="14339" width="9.28515625" style="141" customWidth="1"/>
    <col min="14340" max="14340" width="5.42578125" style="141" customWidth="1"/>
    <col min="14341" max="14341" width="15.85546875" style="141" customWidth="1"/>
    <col min="14342" max="14342" width="20.5703125" style="141" customWidth="1"/>
    <col min="14343" max="14343" width="19.28515625" style="141" customWidth="1"/>
    <col min="14344" max="14344" width="20.7109375" style="141" customWidth="1"/>
    <col min="14345" max="14346" width="20.5703125" style="141" customWidth="1"/>
    <col min="14347" max="14347" width="17" style="141" customWidth="1"/>
    <col min="14348" max="14348" width="18.85546875" style="141" customWidth="1"/>
    <col min="14349" max="14349" width="21.42578125" style="141" customWidth="1"/>
    <col min="14350" max="14350" width="18.5703125" style="141" customWidth="1"/>
    <col min="14351" max="14351" width="5.42578125" style="141" customWidth="1"/>
    <col min="14352" max="14352" width="15.5703125" style="141" customWidth="1"/>
    <col min="14353" max="14353" width="15.7109375" style="141" customWidth="1"/>
    <col min="14354" max="14354" width="14.42578125" style="141" customWidth="1"/>
    <col min="14355" max="14356" width="16.42578125" style="141" customWidth="1"/>
    <col min="14357" max="14357" width="13.42578125" style="141" customWidth="1"/>
    <col min="14358" max="14358" width="13.140625" style="141" customWidth="1"/>
    <col min="14359" max="14359" width="14.140625" style="141" customWidth="1"/>
    <col min="14360" max="14360" width="14.85546875" style="141" customWidth="1"/>
    <col min="14361" max="14361" width="10" style="141" customWidth="1"/>
    <col min="14362" max="14592" width="5.7109375" style="141"/>
    <col min="14593" max="14593" width="2.140625" style="141" customWidth="1"/>
    <col min="14594" max="14594" width="4.85546875" style="141" customWidth="1"/>
    <col min="14595" max="14595" width="9.28515625" style="141" customWidth="1"/>
    <col min="14596" max="14596" width="5.42578125" style="141" customWidth="1"/>
    <col min="14597" max="14597" width="15.85546875" style="141" customWidth="1"/>
    <col min="14598" max="14598" width="20.5703125" style="141" customWidth="1"/>
    <col min="14599" max="14599" width="19.28515625" style="141" customWidth="1"/>
    <col min="14600" max="14600" width="20.7109375" style="141" customWidth="1"/>
    <col min="14601" max="14602" width="20.5703125" style="141" customWidth="1"/>
    <col min="14603" max="14603" width="17" style="141" customWidth="1"/>
    <col min="14604" max="14604" width="18.85546875" style="141" customWidth="1"/>
    <col min="14605" max="14605" width="21.42578125" style="141" customWidth="1"/>
    <col min="14606" max="14606" width="18.5703125" style="141" customWidth="1"/>
    <col min="14607" max="14607" width="5.42578125" style="141" customWidth="1"/>
    <col min="14608" max="14608" width="15.5703125" style="141" customWidth="1"/>
    <col min="14609" max="14609" width="15.7109375" style="141" customWidth="1"/>
    <col min="14610" max="14610" width="14.42578125" style="141" customWidth="1"/>
    <col min="14611" max="14612" width="16.42578125" style="141" customWidth="1"/>
    <col min="14613" max="14613" width="13.42578125" style="141" customWidth="1"/>
    <col min="14614" max="14614" width="13.140625" style="141" customWidth="1"/>
    <col min="14615" max="14615" width="14.140625" style="141" customWidth="1"/>
    <col min="14616" max="14616" width="14.85546875" style="141" customWidth="1"/>
    <col min="14617" max="14617" width="10" style="141" customWidth="1"/>
    <col min="14618" max="14848" width="5.7109375" style="141"/>
    <col min="14849" max="14849" width="2.140625" style="141" customWidth="1"/>
    <col min="14850" max="14850" width="4.85546875" style="141" customWidth="1"/>
    <col min="14851" max="14851" width="9.28515625" style="141" customWidth="1"/>
    <col min="14852" max="14852" width="5.42578125" style="141" customWidth="1"/>
    <col min="14853" max="14853" width="15.85546875" style="141" customWidth="1"/>
    <col min="14854" max="14854" width="20.5703125" style="141" customWidth="1"/>
    <col min="14855" max="14855" width="19.28515625" style="141" customWidth="1"/>
    <col min="14856" max="14856" width="20.7109375" style="141" customWidth="1"/>
    <col min="14857" max="14858" width="20.5703125" style="141" customWidth="1"/>
    <col min="14859" max="14859" width="17" style="141" customWidth="1"/>
    <col min="14860" max="14860" width="18.85546875" style="141" customWidth="1"/>
    <col min="14861" max="14861" width="21.42578125" style="141" customWidth="1"/>
    <col min="14862" max="14862" width="18.5703125" style="141" customWidth="1"/>
    <col min="14863" max="14863" width="5.42578125" style="141" customWidth="1"/>
    <col min="14864" max="14864" width="15.5703125" style="141" customWidth="1"/>
    <col min="14865" max="14865" width="15.7109375" style="141" customWidth="1"/>
    <col min="14866" max="14866" width="14.42578125" style="141" customWidth="1"/>
    <col min="14867" max="14868" width="16.42578125" style="141" customWidth="1"/>
    <col min="14869" max="14869" width="13.42578125" style="141" customWidth="1"/>
    <col min="14870" max="14870" width="13.140625" style="141" customWidth="1"/>
    <col min="14871" max="14871" width="14.140625" style="141" customWidth="1"/>
    <col min="14872" max="14872" width="14.85546875" style="141" customWidth="1"/>
    <col min="14873" max="14873" width="10" style="141" customWidth="1"/>
    <col min="14874" max="15104" width="5.7109375" style="141"/>
    <col min="15105" max="15105" width="2.140625" style="141" customWidth="1"/>
    <col min="15106" max="15106" width="4.85546875" style="141" customWidth="1"/>
    <col min="15107" max="15107" width="9.28515625" style="141" customWidth="1"/>
    <col min="15108" max="15108" width="5.42578125" style="141" customWidth="1"/>
    <col min="15109" max="15109" width="15.85546875" style="141" customWidth="1"/>
    <col min="15110" max="15110" width="20.5703125" style="141" customWidth="1"/>
    <col min="15111" max="15111" width="19.28515625" style="141" customWidth="1"/>
    <col min="15112" max="15112" width="20.7109375" style="141" customWidth="1"/>
    <col min="15113" max="15114" width="20.5703125" style="141" customWidth="1"/>
    <col min="15115" max="15115" width="17" style="141" customWidth="1"/>
    <col min="15116" max="15116" width="18.85546875" style="141" customWidth="1"/>
    <col min="15117" max="15117" width="21.42578125" style="141" customWidth="1"/>
    <col min="15118" max="15118" width="18.5703125" style="141" customWidth="1"/>
    <col min="15119" max="15119" width="5.42578125" style="141" customWidth="1"/>
    <col min="15120" max="15120" width="15.5703125" style="141" customWidth="1"/>
    <col min="15121" max="15121" width="15.7109375" style="141" customWidth="1"/>
    <col min="15122" max="15122" width="14.42578125" style="141" customWidth="1"/>
    <col min="15123" max="15124" width="16.42578125" style="141" customWidth="1"/>
    <col min="15125" max="15125" width="13.42578125" style="141" customWidth="1"/>
    <col min="15126" max="15126" width="13.140625" style="141" customWidth="1"/>
    <col min="15127" max="15127" width="14.140625" style="141" customWidth="1"/>
    <col min="15128" max="15128" width="14.85546875" style="141" customWidth="1"/>
    <col min="15129" max="15129" width="10" style="141" customWidth="1"/>
    <col min="15130" max="15360" width="5.7109375" style="141"/>
    <col min="15361" max="15361" width="2.140625" style="141" customWidth="1"/>
    <col min="15362" max="15362" width="4.85546875" style="141" customWidth="1"/>
    <col min="15363" max="15363" width="9.28515625" style="141" customWidth="1"/>
    <col min="15364" max="15364" width="5.42578125" style="141" customWidth="1"/>
    <col min="15365" max="15365" width="15.85546875" style="141" customWidth="1"/>
    <col min="15366" max="15366" width="20.5703125" style="141" customWidth="1"/>
    <col min="15367" max="15367" width="19.28515625" style="141" customWidth="1"/>
    <col min="15368" max="15368" width="20.7109375" style="141" customWidth="1"/>
    <col min="15369" max="15370" width="20.5703125" style="141" customWidth="1"/>
    <col min="15371" max="15371" width="17" style="141" customWidth="1"/>
    <col min="15372" max="15372" width="18.85546875" style="141" customWidth="1"/>
    <col min="15373" max="15373" width="21.42578125" style="141" customWidth="1"/>
    <col min="15374" max="15374" width="18.5703125" style="141" customWidth="1"/>
    <col min="15375" max="15375" width="5.42578125" style="141" customWidth="1"/>
    <col min="15376" max="15376" width="15.5703125" style="141" customWidth="1"/>
    <col min="15377" max="15377" width="15.7109375" style="141" customWidth="1"/>
    <col min="15378" max="15378" width="14.42578125" style="141" customWidth="1"/>
    <col min="15379" max="15380" width="16.42578125" style="141" customWidth="1"/>
    <col min="15381" max="15381" width="13.42578125" style="141" customWidth="1"/>
    <col min="15382" max="15382" width="13.140625" style="141" customWidth="1"/>
    <col min="15383" max="15383" width="14.140625" style="141" customWidth="1"/>
    <col min="15384" max="15384" width="14.85546875" style="141" customWidth="1"/>
    <col min="15385" max="15385" width="10" style="141" customWidth="1"/>
    <col min="15386" max="15616" width="5.7109375" style="141"/>
    <col min="15617" max="15617" width="2.140625" style="141" customWidth="1"/>
    <col min="15618" max="15618" width="4.85546875" style="141" customWidth="1"/>
    <col min="15619" max="15619" width="9.28515625" style="141" customWidth="1"/>
    <col min="15620" max="15620" width="5.42578125" style="141" customWidth="1"/>
    <col min="15621" max="15621" width="15.85546875" style="141" customWidth="1"/>
    <col min="15622" max="15622" width="20.5703125" style="141" customWidth="1"/>
    <col min="15623" max="15623" width="19.28515625" style="141" customWidth="1"/>
    <col min="15624" max="15624" width="20.7109375" style="141" customWidth="1"/>
    <col min="15625" max="15626" width="20.5703125" style="141" customWidth="1"/>
    <col min="15627" max="15627" width="17" style="141" customWidth="1"/>
    <col min="15628" max="15628" width="18.85546875" style="141" customWidth="1"/>
    <col min="15629" max="15629" width="21.42578125" style="141" customWidth="1"/>
    <col min="15630" max="15630" width="18.5703125" style="141" customWidth="1"/>
    <col min="15631" max="15631" width="5.42578125" style="141" customWidth="1"/>
    <col min="15632" max="15632" width="15.5703125" style="141" customWidth="1"/>
    <col min="15633" max="15633" width="15.7109375" style="141" customWidth="1"/>
    <col min="15634" max="15634" width="14.42578125" style="141" customWidth="1"/>
    <col min="15635" max="15636" width="16.42578125" style="141" customWidth="1"/>
    <col min="15637" max="15637" width="13.42578125" style="141" customWidth="1"/>
    <col min="15638" max="15638" width="13.140625" style="141" customWidth="1"/>
    <col min="15639" max="15639" width="14.140625" style="141" customWidth="1"/>
    <col min="15640" max="15640" width="14.85546875" style="141" customWidth="1"/>
    <col min="15641" max="15641" width="10" style="141" customWidth="1"/>
    <col min="15642" max="15872" width="5.7109375" style="141"/>
    <col min="15873" max="15873" width="2.140625" style="141" customWidth="1"/>
    <col min="15874" max="15874" width="4.85546875" style="141" customWidth="1"/>
    <col min="15875" max="15875" width="9.28515625" style="141" customWidth="1"/>
    <col min="15876" max="15876" width="5.42578125" style="141" customWidth="1"/>
    <col min="15877" max="15877" width="15.85546875" style="141" customWidth="1"/>
    <col min="15878" max="15878" width="20.5703125" style="141" customWidth="1"/>
    <col min="15879" max="15879" width="19.28515625" style="141" customWidth="1"/>
    <col min="15880" max="15880" width="20.7109375" style="141" customWidth="1"/>
    <col min="15881" max="15882" width="20.5703125" style="141" customWidth="1"/>
    <col min="15883" max="15883" width="17" style="141" customWidth="1"/>
    <col min="15884" max="15884" width="18.85546875" style="141" customWidth="1"/>
    <col min="15885" max="15885" width="21.42578125" style="141" customWidth="1"/>
    <col min="15886" max="15886" width="18.5703125" style="141" customWidth="1"/>
    <col min="15887" max="15887" width="5.42578125" style="141" customWidth="1"/>
    <col min="15888" max="15888" width="15.5703125" style="141" customWidth="1"/>
    <col min="15889" max="15889" width="15.7109375" style="141" customWidth="1"/>
    <col min="15890" max="15890" width="14.42578125" style="141" customWidth="1"/>
    <col min="15891" max="15892" width="16.42578125" style="141" customWidth="1"/>
    <col min="15893" max="15893" width="13.42578125" style="141" customWidth="1"/>
    <col min="15894" max="15894" width="13.140625" style="141" customWidth="1"/>
    <col min="15895" max="15895" width="14.140625" style="141" customWidth="1"/>
    <col min="15896" max="15896" width="14.85546875" style="141" customWidth="1"/>
    <col min="15897" max="15897" width="10" style="141" customWidth="1"/>
    <col min="15898" max="16128" width="5.7109375" style="141"/>
    <col min="16129" max="16129" width="2.140625" style="141" customWidth="1"/>
    <col min="16130" max="16130" width="4.85546875" style="141" customWidth="1"/>
    <col min="16131" max="16131" width="9.28515625" style="141" customWidth="1"/>
    <col min="16132" max="16132" width="5.42578125" style="141" customWidth="1"/>
    <col min="16133" max="16133" width="15.85546875" style="141" customWidth="1"/>
    <col min="16134" max="16134" width="20.5703125" style="141" customWidth="1"/>
    <col min="16135" max="16135" width="19.28515625" style="141" customWidth="1"/>
    <col min="16136" max="16136" width="20.7109375" style="141" customWidth="1"/>
    <col min="16137" max="16138" width="20.5703125" style="141" customWidth="1"/>
    <col min="16139" max="16139" width="17" style="141" customWidth="1"/>
    <col min="16140" max="16140" width="18.85546875" style="141" customWidth="1"/>
    <col min="16141" max="16141" width="21.42578125" style="141" customWidth="1"/>
    <col min="16142" max="16142" width="18.5703125" style="141" customWidth="1"/>
    <col min="16143" max="16143" width="5.42578125" style="141" customWidth="1"/>
    <col min="16144" max="16144" width="15.5703125" style="141" customWidth="1"/>
    <col min="16145" max="16145" width="15.7109375" style="141" customWidth="1"/>
    <col min="16146" max="16146" width="14.42578125" style="141" customWidth="1"/>
    <col min="16147" max="16148" width="16.42578125" style="141" customWidth="1"/>
    <col min="16149" max="16149" width="13.42578125" style="141" customWidth="1"/>
    <col min="16150" max="16150" width="13.140625" style="141" customWidth="1"/>
    <col min="16151" max="16151" width="14.140625" style="141" customWidth="1"/>
    <col min="16152" max="16152" width="14.85546875" style="141" customWidth="1"/>
    <col min="16153" max="16153" width="10" style="141" customWidth="1"/>
    <col min="16154" max="16384" width="5.7109375" style="141"/>
  </cols>
  <sheetData>
    <row r="4" spans="2:44" s="143" customFormat="1" ht="12" customHeight="1" x14ac:dyDescent="0.2"/>
    <row r="5" spans="2:44" ht="12" customHeight="1" x14ac:dyDescent="0.2">
      <c r="B5" s="143"/>
      <c r="C5" s="143"/>
      <c r="D5" s="143"/>
      <c r="E5" s="143"/>
      <c r="F5" s="143"/>
      <c r="G5" s="143"/>
      <c r="H5" s="143"/>
      <c r="I5" s="143"/>
      <c r="J5" s="143"/>
      <c r="K5" s="143"/>
      <c r="L5" s="143"/>
      <c r="M5" s="143"/>
      <c r="N5" s="143"/>
      <c r="O5" s="143"/>
      <c r="P5" s="143"/>
      <c r="Q5" s="143"/>
      <c r="R5" s="143"/>
      <c r="W5" s="144"/>
      <c r="X5" s="148" t="s">
        <v>318</v>
      </c>
      <c r="Z5" s="143"/>
      <c r="AA5" s="143"/>
      <c r="AB5" s="143"/>
      <c r="AC5" s="143"/>
      <c r="AD5" s="143"/>
      <c r="AE5" s="143"/>
      <c r="AF5" s="143"/>
      <c r="AG5" s="143"/>
      <c r="AL5" s="143"/>
      <c r="AM5" s="143"/>
      <c r="AN5" s="143"/>
      <c r="AO5" s="143"/>
      <c r="AP5" s="143"/>
      <c r="AQ5" s="143"/>
      <c r="AR5" s="143"/>
    </row>
    <row r="6" spans="2:44" ht="12" customHeight="1" x14ac:dyDescent="0.2">
      <c r="B6" s="183" t="s">
        <v>319</v>
      </c>
      <c r="C6" s="183"/>
      <c r="D6" s="143"/>
      <c r="G6" s="147"/>
      <c r="H6" s="143"/>
      <c r="I6" s="143"/>
      <c r="J6" s="143"/>
      <c r="K6" s="143"/>
      <c r="L6" s="143"/>
      <c r="M6" s="143"/>
      <c r="N6" s="143"/>
      <c r="O6" s="159"/>
      <c r="P6" s="159"/>
      <c r="Q6" s="159"/>
      <c r="R6" s="159"/>
      <c r="W6" s="148" t="s">
        <v>154</v>
      </c>
      <c r="X6" s="149"/>
      <c r="Z6" s="143"/>
      <c r="AL6" s="143"/>
      <c r="AM6" s="143"/>
      <c r="AN6" s="143"/>
    </row>
    <row r="7" spans="2:44" ht="11.25" x14ac:dyDescent="0.2">
      <c r="D7" s="143"/>
      <c r="H7" s="143"/>
      <c r="I7" s="143"/>
      <c r="J7" s="143"/>
      <c r="K7" s="143"/>
      <c r="L7" s="143"/>
      <c r="M7" s="143"/>
      <c r="N7" s="143"/>
      <c r="O7" s="143"/>
      <c r="P7" s="143"/>
      <c r="Q7" s="143"/>
      <c r="R7" s="159"/>
      <c r="V7" s="146"/>
      <c r="W7" s="147"/>
      <c r="X7" s="143"/>
      <c r="Y7" s="146"/>
      <c r="Z7" s="143"/>
      <c r="AL7" s="143"/>
      <c r="AM7" s="143"/>
      <c r="AN7" s="143"/>
      <c r="AO7" s="143"/>
      <c r="AP7" s="143"/>
      <c r="AR7" s="143"/>
    </row>
    <row r="8" spans="2:44" ht="11.25" x14ac:dyDescent="0.2">
      <c r="B8" s="143"/>
      <c r="C8" s="143"/>
      <c r="D8" s="143"/>
      <c r="E8" s="143"/>
      <c r="F8" s="143"/>
      <c r="G8" s="143"/>
      <c r="H8" s="143"/>
      <c r="I8" s="143"/>
      <c r="J8" s="143"/>
      <c r="K8" s="143"/>
      <c r="L8" s="143"/>
      <c r="M8" s="143"/>
      <c r="N8" s="143"/>
      <c r="O8" s="143"/>
      <c r="P8" s="143"/>
      <c r="Q8" s="143"/>
      <c r="R8" s="143"/>
      <c r="S8" s="143"/>
      <c r="T8" s="143"/>
      <c r="U8" s="143"/>
      <c r="V8" s="146"/>
      <c r="W8" s="147"/>
      <c r="X8" s="143"/>
      <c r="Y8" s="146"/>
      <c r="Z8" s="143"/>
      <c r="AL8" s="143"/>
    </row>
    <row r="9" spans="2:44" ht="12" customHeight="1" x14ac:dyDescent="0.2">
      <c r="B9" s="184" t="s">
        <v>320</v>
      </c>
      <c r="C9" s="185"/>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row>
    <row r="10" spans="2:44" ht="12" customHeight="1" x14ac:dyDescent="0.25">
      <c r="B10" s="488" t="s">
        <v>266</v>
      </c>
      <c r="C10" s="488"/>
      <c r="D10" s="488"/>
      <c r="E10" s="488"/>
      <c r="F10" s="488" t="s">
        <v>158</v>
      </c>
      <c r="G10" s="488"/>
      <c r="H10" s="154"/>
      <c r="I10" s="154"/>
      <c r="J10" s="154"/>
      <c r="K10" s="154"/>
      <c r="L10" s="154"/>
      <c r="M10" s="154"/>
      <c r="N10" s="154"/>
      <c r="O10" s="154"/>
      <c r="P10" s="154"/>
      <c r="Q10" s="154"/>
      <c r="R10" s="154"/>
      <c r="S10" s="154"/>
      <c r="T10" s="154"/>
      <c r="U10" s="154"/>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row>
    <row r="11" spans="2:44" ht="12" customHeight="1" x14ac:dyDescent="0.25">
      <c r="B11" s="488"/>
      <c r="C11" s="488"/>
      <c r="D11" s="488"/>
      <c r="E11" s="488"/>
      <c r="F11" s="488"/>
      <c r="G11" s="488"/>
      <c r="H11" s="154"/>
      <c r="I11" s="154"/>
      <c r="J11" s="154"/>
      <c r="K11" s="154"/>
      <c r="L11" s="154"/>
      <c r="M11" s="154"/>
      <c r="N11" s="154"/>
      <c r="O11" s="154"/>
      <c r="P11" s="154"/>
      <c r="Q11" s="146"/>
      <c r="R11" s="143"/>
      <c r="S11" s="147"/>
      <c r="T11" s="147"/>
      <c r="U11" s="154"/>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row>
    <row r="12" spans="2:44" ht="12" customHeight="1" x14ac:dyDescent="0.25">
      <c r="B12" s="488" t="s">
        <v>160</v>
      </c>
      <c r="C12" s="488"/>
      <c r="D12" s="488"/>
      <c r="E12" s="488"/>
      <c r="F12" s="488" t="s">
        <v>161</v>
      </c>
      <c r="G12" s="488"/>
      <c r="H12" s="154"/>
      <c r="I12" s="154"/>
      <c r="J12" s="154"/>
      <c r="K12" s="154"/>
      <c r="L12" s="154"/>
      <c r="M12" s="154"/>
      <c r="N12" s="154"/>
      <c r="O12" s="154"/>
      <c r="P12" s="154"/>
      <c r="Q12" s="154"/>
      <c r="R12" s="159"/>
      <c r="S12" s="154"/>
      <c r="T12" s="154"/>
      <c r="U12" s="154"/>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row>
    <row r="13" spans="2:44" ht="12" customHeight="1" x14ac:dyDescent="0.25">
      <c r="B13" s="488"/>
      <c r="C13" s="488"/>
      <c r="D13" s="488"/>
      <c r="E13" s="488"/>
      <c r="F13" s="488"/>
      <c r="G13" s="488"/>
      <c r="H13" s="154"/>
      <c r="I13" s="154"/>
      <c r="J13" s="154"/>
      <c r="K13" s="154"/>
      <c r="L13" s="154"/>
      <c r="M13" s="154"/>
      <c r="N13" s="154"/>
      <c r="O13" s="154"/>
      <c r="P13" s="143"/>
      <c r="Q13" s="143"/>
      <c r="R13" s="143"/>
      <c r="S13" s="168"/>
      <c r="T13" s="168"/>
      <c r="U13" s="154"/>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row>
    <row r="14" spans="2:44" ht="12" customHeight="1" x14ac:dyDescent="0.25">
      <c r="B14" s="186" t="s">
        <v>267</v>
      </c>
      <c r="C14" s="187"/>
      <c r="E14" s="188"/>
      <c r="F14" s="488" t="s">
        <v>163</v>
      </c>
      <c r="G14" s="488"/>
      <c r="H14" s="154"/>
      <c r="I14" s="154"/>
      <c r="J14" s="154"/>
      <c r="K14" s="154"/>
      <c r="L14" s="154"/>
      <c r="M14" s="154"/>
      <c r="N14" s="154"/>
      <c r="O14" s="154"/>
      <c r="P14" s="433"/>
      <c r="Q14" s="433"/>
      <c r="R14" s="159"/>
      <c r="S14" s="168"/>
      <c r="T14" s="168"/>
      <c r="U14" s="154"/>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row>
    <row r="15" spans="2:44" ht="12" customHeight="1" x14ac:dyDescent="0.25">
      <c r="B15" s="488"/>
      <c r="C15" s="488"/>
      <c r="D15" s="488"/>
      <c r="E15" s="488"/>
      <c r="F15" s="488"/>
      <c r="G15" s="488"/>
      <c r="H15" s="154"/>
      <c r="I15" s="154"/>
      <c r="J15" s="154"/>
      <c r="K15" s="154"/>
      <c r="L15" s="154"/>
      <c r="M15" s="154"/>
      <c r="N15" s="154"/>
      <c r="O15" s="154"/>
      <c r="P15" s="159"/>
      <c r="Q15" s="159"/>
      <c r="R15" s="143"/>
      <c r="S15" s="143"/>
      <c r="T15" s="143"/>
      <c r="U15" s="154"/>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row>
    <row r="16" spans="2:44" ht="12" customHeight="1" x14ac:dyDescent="0.2">
      <c r="B16" s="143"/>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c r="AO16" s="143"/>
      <c r="AP16" s="143"/>
      <c r="AQ16" s="143"/>
      <c r="AR16" s="143"/>
    </row>
    <row r="17" spans="2:51" ht="11.25" x14ac:dyDescent="0.2">
      <c r="B17" s="143"/>
      <c r="C17" s="143"/>
      <c r="D17" s="143"/>
      <c r="E17" s="143"/>
      <c r="F17" s="143"/>
      <c r="G17" s="143"/>
      <c r="H17" s="143"/>
      <c r="I17" s="143"/>
      <c r="J17" s="143"/>
      <c r="K17" s="143"/>
      <c r="L17" s="143"/>
      <c r="M17" s="143"/>
      <c r="N17" s="143"/>
      <c r="O17" s="159"/>
      <c r="P17" s="159"/>
      <c r="Q17" s="159"/>
      <c r="R17" s="159"/>
      <c r="S17" s="159"/>
      <c r="T17" s="159"/>
      <c r="U17" s="159"/>
      <c r="V17" s="159"/>
      <c r="W17" s="159"/>
      <c r="X17" s="159"/>
      <c r="Y17" s="143"/>
      <c r="Z17" s="143"/>
      <c r="AA17" s="143"/>
      <c r="AB17" s="143"/>
      <c r="AC17" s="143"/>
      <c r="AD17" s="143"/>
      <c r="AE17" s="143"/>
      <c r="AF17" s="143"/>
      <c r="AG17" s="147"/>
      <c r="AH17" s="143"/>
      <c r="AI17" s="143"/>
      <c r="AJ17" s="143"/>
      <c r="AK17" s="143"/>
      <c r="AL17" s="143"/>
      <c r="AM17" s="143"/>
      <c r="AN17" s="143"/>
      <c r="AO17" s="143"/>
      <c r="AP17" s="143"/>
      <c r="AQ17" s="143"/>
      <c r="AR17" s="143"/>
    </row>
    <row r="18" spans="2:51" ht="12" customHeight="1" x14ac:dyDescent="0.2">
      <c r="B18" s="185" t="s">
        <v>321</v>
      </c>
      <c r="C18" s="185"/>
      <c r="D18" s="143"/>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S18" s="141"/>
    </row>
    <row r="19" spans="2:51" ht="12" customHeight="1" x14ac:dyDescent="0.2">
      <c r="B19" s="185"/>
      <c r="C19" s="185"/>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S19" s="141"/>
    </row>
    <row r="20" spans="2:51" s="190" customFormat="1" ht="26.25" customHeight="1" x14ac:dyDescent="0.25">
      <c r="B20" s="438" t="s">
        <v>165</v>
      </c>
      <c r="C20" s="444" t="s">
        <v>322</v>
      </c>
      <c r="D20" s="444"/>
      <c r="E20" s="438" t="s">
        <v>323</v>
      </c>
      <c r="F20" s="337" t="s">
        <v>324</v>
      </c>
      <c r="G20" s="438" t="s">
        <v>325</v>
      </c>
      <c r="H20" s="438" t="s">
        <v>326</v>
      </c>
      <c r="I20" s="431" t="s">
        <v>327</v>
      </c>
      <c r="J20" s="443"/>
      <c r="K20" s="443"/>
      <c r="L20" s="443"/>
      <c r="M20" s="443"/>
      <c r="N20" s="431" t="s">
        <v>328</v>
      </c>
      <c r="O20" s="443"/>
      <c r="P20" s="443"/>
      <c r="Q20" s="443"/>
      <c r="R20" s="443"/>
      <c r="S20" s="443"/>
      <c r="T20" s="438" t="s">
        <v>279</v>
      </c>
      <c r="U20" s="338" t="s">
        <v>329</v>
      </c>
      <c r="V20" s="487" t="s">
        <v>330</v>
      </c>
      <c r="W20" s="487"/>
      <c r="X20" s="487"/>
      <c r="Y20" s="487"/>
      <c r="Z20" s="487"/>
      <c r="AA20" s="189"/>
      <c r="AB20" s="177"/>
      <c r="AC20" s="189"/>
      <c r="AN20" s="189"/>
      <c r="AO20" s="189"/>
      <c r="AP20" s="189"/>
      <c r="AQ20" s="189"/>
      <c r="AR20" s="189"/>
      <c r="AS20" s="189"/>
      <c r="AT20" s="189"/>
    </row>
    <row r="21" spans="2:51" s="190" customFormat="1" ht="20.25" customHeight="1" x14ac:dyDescent="0.25">
      <c r="B21" s="439"/>
      <c r="C21" s="444"/>
      <c r="D21" s="444"/>
      <c r="E21" s="439"/>
      <c r="F21" s="441"/>
      <c r="G21" s="439"/>
      <c r="H21" s="439"/>
      <c r="I21" s="444" t="s">
        <v>331</v>
      </c>
      <c r="J21" s="431" t="s">
        <v>332</v>
      </c>
      <c r="K21" s="443"/>
      <c r="L21" s="443"/>
      <c r="M21" s="432"/>
      <c r="N21" s="441" t="s">
        <v>277</v>
      </c>
      <c r="O21" s="430"/>
      <c r="P21" s="442"/>
      <c r="Q21" s="441" t="s">
        <v>278</v>
      </c>
      <c r="R21" s="430"/>
      <c r="S21" s="430"/>
      <c r="T21" s="439"/>
      <c r="U21" s="430"/>
      <c r="V21" s="487"/>
      <c r="W21" s="487"/>
      <c r="X21" s="487"/>
      <c r="Y21" s="487"/>
      <c r="Z21" s="487"/>
      <c r="AA21" s="189"/>
      <c r="AB21" s="177"/>
      <c r="AC21" s="189"/>
      <c r="AN21" s="189"/>
      <c r="AO21" s="189"/>
      <c r="AP21" s="189"/>
      <c r="AQ21" s="189"/>
      <c r="AR21" s="189"/>
      <c r="AS21" s="189"/>
      <c r="AT21" s="189"/>
    </row>
    <row r="22" spans="2:51" ht="11.25" customHeight="1" x14ac:dyDescent="0.2">
      <c r="B22" s="439"/>
      <c r="C22" s="444"/>
      <c r="D22" s="444"/>
      <c r="E22" s="439"/>
      <c r="F22" s="441"/>
      <c r="G22" s="439"/>
      <c r="H22" s="439"/>
      <c r="I22" s="444"/>
      <c r="J22" s="432" t="s">
        <v>332</v>
      </c>
      <c r="K22" s="338" t="s">
        <v>287</v>
      </c>
      <c r="L22" s="338"/>
      <c r="M22" s="339"/>
      <c r="N22" s="441"/>
      <c r="O22" s="430"/>
      <c r="P22" s="442"/>
      <c r="Q22" s="441"/>
      <c r="R22" s="430"/>
      <c r="S22" s="430"/>
      <c r="T22" s="439"/>
      <c r="U22" s="430"/>
      <c r="V22" s="487"/>
      <c r="W22" s="487"/>
      <c r="X22" s="487"/>
      <c r="Y22" s="487"/>
      <c r="Z22" s="487"/>
      <c r="AK22" s="143"/>
      <c r="AL22" s="143"/>
      <c r="AM22" s="143"/>
      <c r="AN22" s="143"/>
      <c r="AO22" s="143"/>
      <c r="AP22" s="143"/>
      <c r="AQ22" s="143"/>
      <c r="AS22" s="141"/>
      <c r="AT22" s="141"/>
      <c r="AU22" s="141"/>
      <c r="AV22" s="141"/>
      <c r="AW22" s="141"/>
      <c r="AX22" s="141"/>
      <c r="AY22" s="141"/>
    </row>
    <row r="23" spans="2:51" ht="12" customHeight="1" x14ac:dyDescent="0.2">
      <c r="B23" s="439"/>
      <c r="C23" s="444"/>
      <c r="D23" s="444"/>
      <c r="E23" s="439"/>
      <c r="F23" s="441"/>
      <c r="G23" s="439"/>
      <c r="H23" s="439"/>
      <c r="I23" s="444"/>
      <c r="J23" s="432"/>
      <c r="K23" s="341"/>
      <c r="L23" s="341"/>
      <c r="M23" s="342"/>
      <c r="N23" s="340"/>
      <c r="O23" s="341"/>
      <c r="P23" s="342"/>
      <c r="Q23" s="340"/>
      <c r="R23" s="341"/>
      <c r="S23" s="341"/>
      <c r="T23" s="439"/>
      <c r="U23" s="430"/>
      <c r="V23" s="484" t="s">
        <v>283</v>
      </c>
      <c r="W23" s="484" t="s">
        <v>282</v>
      </c>
      <c r="X23" s="484" t="s">
        <v>333</v>
      </c>
      <c r="Y23" s="486" t="s">
        <v>334</v>
      </c>
      <c r="Z23" s="486"/>
      <c r="AK23" s="143"/>
      <c r="AL23" s="143"/>
      <c r="AM23" s="143"/>
      <c r="AN23" s="143"/>
      <c r="AO23" s="143"/>
      <c r="AP23" s="143"/>
      <c r="AQ23" s="143"/>
      <c r="AS23" s="141"/>
      <c r="AT23" s="141"/>
      <c r="AU23" s="141"/>
      <c r="AV23" s="141"/>
      <c r="AW23" s="141"/>
      <c r="AX23" s="141"/>
      <c r="AY23" s="141"/>
    </row>
    <row r="24" spans="2:51" ht="68.25" customHeight="1" x14ac:dyDescent="0.2">
      <c r="B24" s="440"/>
      <c r="C24" s="444"/>
      <c r="D24" s="444"/>
      <c r="E24" s="440"/>
      <c r="F24" s="340"/>
      <c r="G24" s="440"/>
      <c r="H24" s="440"/>
      <c r="I24" s="444"/>
      <c r="J24" s="432"/>
      <c r="K24" s="137" t="s">
        <v>335</v>
      </c>
      <c r="L24" s="173" t="s">
        <v>336</v>
      </c>
      <c r="M24" s="173" t="s">
        <v>288</v>
      </c>
      <c r="N24" s="169" t="s">
        <v>289</v>
      </c>
      <c r="O24" s="431" t="s">
        <v>290</v>
      </c>
      <c r="P24" s="432"/>
      <c r="Q24" s="169" t="s">
        <v>290</v>
      </c>
      <c r="R24" s="169" t="s">
        <v>289</v>
      </c>
      <c r="S24" s="170" t="s">
        <v>291</v>
      </c>
      <c r="T24" s="440"/>
      <c r="U24" s="341"/>
      <c r="V24" s="485"/>
      <c r="W24" s="485"/>
      <c r="X24" s="485"/>
      <c r="Y24" s="486"/>
      <c r="Z24" s="486"/>
      <c r="AK24" s="143"/>
      <c r="AL24" s="143"/>
      <c r="AM24" s="143"/>
      <c r="AN24" s="143"/>
      <c r="AO24" s="143"/>
      <c r="AP24" s="143"/>
      <c r="AQ24" s="143"/>
      <c r="AS24" s="141"/>
      <c r="AT24" s="141"/>
      <c r="AU24" s="141"/>
      <c r="AV24" s="141"/>
      <c r="AW24" s="141"/>
      <c r="AX24" s="141"/>
      <c r="AY24" s="141"/>
    </row>
    <row r="25" spans="2:51" ht="19.5" x14ac:dyDescent="0.2">
      <c r="B25" s="173"/>
      <c r="C25" s="492">
        <v>100</v>
      </c>
      <c r="D25" s="493"/>
      <c r="E25" s="494">
        <v>42735</v>
      </c>
      <c r="F25" s="495">
        <f>+SUM(G25:M25)</f>
        <v>0</v>
      </c>
      <c r="G25" s="496"/>
      <c r="H25" s="496"/>
      <c r="I25" s="497"/>
      <c r="J25" s="498"/>
      <c r="K25" s="499"/>
      <c r="L25" s="499"/>
      <c r="M25" s="499"/>
      <c r="N25" s="497"/>
      <c r="O25" s="500"/>
      <c r="P25" s="498"/>
      <c r="Q25" s="497">
        <f>+RRE!O11</f>
        <v>6329986</v>
      </c>
      <c r="R25" s="497"/>
      <c r="S25" s="500"/>
      <c r="T25" s="496"/>
      <c r="U25" s="501">
        <f>+RRE!S11</f>
        <v>38158261</v>
      </c>
      <c r="V25" s="496"/>
      <c r="W25" s="496"/>
      <c r="X25" s="496"/>
      <c r="Y25" s="502"/>
      <c r="Z25" s="503"/>
      <c r="AK25" s="143"/>
      <c r="AL25" s="143"/>
      <c r="AM25" s="143"/>
      <c r="AN25" s="143"/>
      <c r="AO25" s="143"/>
      <c r="AP25" s="143"/>
      <c r="AQ25" s="143"/>
      <c r="AS25" s="141"/>
      <c r="AT25" s="141"/>
      <c r="AU25" s="141"/>
      <c r="AV25" s="141"/>
      <c r="AW25" s="141"/>
      <c r="AX25" s="141"/>
      <c r="AY25" s="141"/>
    </row>
    <row r="26" spans="2:51" ht="19.5" x14ac:dyDescent="0.2">
      <c r="B26" s="173"/>
      <c r="C26" s="492">
        <v>101</v>
      </c>
      <c r="D26" s="493"/>
      <c r="E26" s="494">
        <v>43100</v>
      </c>
      <c r="F26" s="495">
        <f>+SUM(G26:M26)</f>
        <v>33914102.5</v>
      </c>
      <c r="G26" s="496">
        <f>+'1923'!B38</f>
        <v>33914102.5</v>
      </c>
      <c r="H26" s="496"/>
      <c r="I26" s="497"/>
      <c r="J26" s="498"/>
      <c r="K26" s="499"/>
      <c r="L26" s="499"/>
      <c r="M26" s="499"/>
      <c r="N26" s="497"/>
      <c r="O26" s="500"/>
      <c r="P26" s="498"/>
      <c r="Q26" s="497"/>
      <c r="R26" s="497"/>
      <c r="S26" s="500"/>
      <c r="T26" s="496"/>
      <c r="U26" s="501"/>
      <c r="V26" s="496"/>
      <c r="W26" s="496"/>
      <c r="X26" s="496"/>
      <c r="Y26" s="502"/>
      <c r="Z26" s="503"/>
      <c r="AK26" s="143"/>
      <c r="AL26" s="143"/>
      <c r="AM26" s="143"/>
      <c r="AN26" s="143"/>
      <c r="AO26" s="143"/>
      <c r="AP26" s="143"/>
      <c r="AQ26" s="143"/>
      <c r="AS26" s="141"/>
      <c r="AT26" s="141"/>
      <c r="AU26" s="141"/>
      <c r="AV26" s="141"/>
      <c r="AW26" s="141"/>
      <c r="AX26" s="141"/>
      <c r="AY26" s="141"/>
    </row>
    <row r="27" spans="2:51" ht="19.5" x14ac:dyDescent="0.2">
      <c r="B27" s="173"/>
      <c r="C27" s="492">
        <v>105</v>
      </c>
      <c r="D27" s="493"/>
      <c r="E27" s="494">
        <f>+E26</f>
        <v>43100</v>
      </c>
      <c r="F27" s="495">
        <f t="shared" ref="F27:F29" si="0">+SUM(G27:M27)</f>
        <v>-16427</v>
      </c>
      <c r="G27" s="496">
        <f>-RLI!G9</f>
        <v>-16427</v>
      </c>
      <c r="H27" s="496"/>
      <c r="I27" s="497"/>
      <c r="J27" s="498"/>
      <c r="K27" s="499"/>
      <c r="L27" s="499"/>
      <c r="M27" s="499"/>
      <c r="N27" s="497"/>
      <c r="O27" s="500"/>
      <c r="P27" s="498"/>
      <c r="Q27" s="497"/>
      <c r="R27" s="497"/>
      <c r="S27" s="500"/>
      <c r="T27" s="496"/>
      <c r="U27" s="501"/>
      <c r="V27" s="496"/>
      <c r="W27" s="496"/>
      <c r="X27" s="496"/>
      <c r="Y27" s="502"/>
      <c r="Z27" s="503"/>
      <c r="AK27" s="143"/>
      <c r="AL27" s="143"/>
      <c r="AM27" s="143"/>
      <c r="AN27" s="143"/>
      <c r="AO27" s="143"/>
      <c r="AP27" s="143"/>
      <c r="AQ27" s="143"/>
      <c r="AS27" s="141"/>
      <c r="AT27" s="141"/>
      <c r="AU27" s="141"/>
      <c r="AV27" s="141"/>
      <c r="AW27" s="141"/>
      <c r="AX27" s="141"/>
      <c r="AY27" s="141"/>
    </row>
    <row r="28" spans="2:51" ht="19.5" x14ac:dyDescent="0.2">
      <c r="B28" s="173"/>
      <c r="C28" s="492">
        <v>106</v>
      </c>
      <c r="D28" s="493"/>
      <c r="E28" s="494">
        <f>+E27</f>
        <v>43100</v>
      </c>
      <c r="F28" s="495">
        <f t="shared" si="0"/>
        <v>-24280000</v>
      </c>
      <c r="G28" s="496">
        <f>+RRE!G20</f>
        <v>-24280000</v>
      </c>
      <c r="H28" s="496"/>
      <c r="I28" s="497"/>
      <c r="J28" s="498"/>
      <c r="K28" s="499"/>
      <c r="L28" s="499"/>
      <c r="M28" s="499"/>
      <c r="N28" s="497"/>
      <c r="O28" s="500"/>
      <c r="P28" s="498"/>
      <c r="Q28" s="497"/>
      <c r="R28" s="497"/>
      <c r="S28" s="500"/>
      <c r="T28" s="496"/>
      <c r="U28" s="501"/>
      <c r="V28" s="496"/>
      <c r="W28" s="496"/>
      <c r="X28" s="496"/>
      <c r="Y28" s="502"/>
      <c r="Z28" s="503"/>
      <c r="AK28" s="143"/>
      <c r="AL28" s="143"/>
      <c r="AM28" s="143"/>
      <c r="AN28" s="143"/>
      <c r="AO28" s="143"/>
      <c r="AP28" s="143"/>
      <c r="AQ28" s="143"/>
      <c r="AS28" s="141"/>
      <c r="AT28" s="141"/>
      <c r="AU28" s="141"/>
      <c r="AV28" s="141"/>
      <c r="AW28" s="141"/>
      <c r="AX28" s="141"/>
      <c r="AY28" s="141"/>
    </row>
    <row r="29" spans="2:51" ht="19.5" x14ac:dyDescent="0.2">
      <c r="B29" s="173"/>
      <c r="C29" s="492">
        <v>300</v>
      </c>
      <c r="D29" s="493"/>
      <c r="E29" s="494">
        <f>+E28</f>
        <v>43100</v>
      </c>
      <c r="F29" s="495">
        <f t="shared" si="0"/>
        <v>0</v>
      </c>
      <c r="G29" s="496"/>
      <c r="H29" s="496"/>
      <c r="I29" s="497"/>
      <c r="J29" s="498"/>
      <c r="K29" s="499"/>
      <c r="L29" s="499"/>
      <c r="M29" s="499"/>
      <c r="N29" s="497"/>
      <c r="O29" s="500"/>
      <c r="P29" s="498"/>
      <c r="Q29" s="497"/>
      <c r="R29" s="497"/>
      <c r="S29" s="500"/>
      <c r="T29" s="496"/>
      <c r="U29" s="501">
        <f>-RLI!G10</f>
        <v>-11207181</v>
      </c>
      <c r="V29" s="496"/>
      <c r="W29" s="496"/>
      <c r="X29" s="496"/>
      <c r="Y29" s="502"/>
      <c r="Z29" s="503"/>
      <c r="AK29" s="143"/>
      <c r="AL29" s="143"/>
      <c r="AM29" s="143"/>
      <c r="AN29" s="143"/>
      <c r="AO29" s="143"/>
      <c r="AP29" s="143"/>
      <c r="AQ29" s="143"/>
      <c r="AS29" s="141"/>
      <c r="AT29" s="141"/>
      <c r="AU29" s="141"/>
      <c r="AV29" s="141"/>
      <c r="AW29" s="141"/>
      <c r="AX29" s="141"/>
      <c r="AY29" s="141"/>
    </row>
    <row r="30" spans="2:51" s="191" customFormat="1" ht="11.25" x14ac:dyDescent="0.25">
      <c r="B30" s="192"/>
      <c r="C30" s="192"/>
      <c r="D30" s="192"/>
      <c r="E30" s="192"/>
      <c r="F30" s="192"/>
      <c r="G30" s="192"/>
      <c r="H30" s="192"/>
      <c r="I30" s="192"/>
      <c r="J30" s="192"/>
      <c r="K30" s="192"/>
      <c r="L30" s="193"/>
      <c r="M30" s="193"/>
      <c r="N30" s="193"/>
      <c r="O30" s="193"/>
      <c r="P30" s="193"/>
      <c r="Q30" s="193"/>
      <c r="R30" s="194"/>
      <c r="S30" s="193"/>
      <c r="T30" s="193"/>
      <c r="U30" s="193"/>
      <c r="V30" s="193"/>
      <c r="W30" s="193"/>
      <c r="X30" s="193"/>
      <c r="Y30" s="193"/>
      <c r="Z30" s="192"/>
      <c r="AK30" s="192"/>
      <c r="AL30" s="192"/>
      <c r="AM30" s="192"/>
      <c r="AN30" s="192"/>
      <c r="AO30" s="192"/>
      <c r="AP30" s="192"/>
      <c r="AQ30" s="192"/>
    </row>
    <row r="31" spans="2:51" s="167" customFormat="1" ht="11.25" x14ac:dyDescent="0.2">
      <c r="B31" s="154"/>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row>
    <row r="32" spans="2:51" ht="11.25" x14ac:dyDescent="0.2">
      <c r="B32" s="185" t="s">
        <v>337</v>
      </c>
      <c r="C32" s="175"/>
      <c r="D32" s="175"/>
      <c r="E32" s="175"/>
      <c r="F32" s="175"/>
      <c r="G32" s="175"/>
      <c r="H32" s="175"/>
      <c r="I32" s="175"/>
      <c r="J32" s="175"/>
      <c r="K32" s="175"/>
      <c r="L32" s="175"/>
      <c r="M32" s="175"/>
      <c r="N32" s="175"/>
      <c r="O32" s="175"/>
      <c r="P32" s="175"/>
      <c r="Q32" s="177"/>
      <c r="R32" s="177"/>
      <c r="S32" s="175"/>
      <c r="T32" s="175"/>
      <c r="U32" s="175"/>
      <c r="AC32" s="143"/>
      <c r="AD32" s="143"/>
      <c r="AE32" s="143"/>
      <c r="AF32" s="143"/>
      <c r="AG32" s="143"/>
      <c r="AH32" s="143"/>
      <c r="AI32" s="143"/>
      <c r="AJ32" s="143"/>
      <c r="AK32" s="143"/>
      <c r="AL32" s="143"/>
      <c r="AM32" s="143"/>
      <c r="AN32" s="143"/>
      <c r="AO32" s="143"/>
      <c r="AP32" s="143"/>
      <c r="AQ32" s="143"/>
      <c r="AR32" s="143"/>
      <c r="AY32" s="141"/>
    </row>
    <row r="33" spans="2:76" ht="11.25" x14ac:dyDescent="0.2">
      <c r="B33" s="185"/>
      <c r="C33" s="175"/>
      <c r="D33" s="175"/>
      <c r="E33" s="175"/>
      <c r="F33" s="175"/>
      <c r="G33" s="175"/>
      <c r="H33" s="175"/>
      <c r="I33" s="175"/>
      <c r="J33" s="175"/>
      <c r="K33" s="175"/>
      <c r="L33" s="175"/>
      <c r="M33" s="175"/>
      <c r="N33" s="175"/>
      <c r="O33" s="175"/>
      <c r="P33" s="175"/>
      <c r="Q33" s="177"/>
      <c r="R33" s="177"/>
      <c r="S33" s="175"/>
      <c r="T33" s="175"/>
      <c r="U33" s="175"/>
      <c r="AC33" s="143"/>
      <c r="AD33" s="143"/>
      <c r="AE33" s="143"/>
      <c r="AF33" s="143"/>
      <c r="AG33" s="143"/>
      <c r="AH33" s="143"/>
      <c r="AI33" s="143"/>
      <c r="AJ33" s="143"/>
      <c r="AK33" s="143"/>
      <c r="AL33" s="143"/>
      <c r="AM33" s="143"/>
      <c r="AN33" s="143"/>
      <c r="AO33" s="143"/>
      <c r="AP33" s="143"/>
      <c r="AQ33" s="143"/>
      <c r="AR33" s="143"/>
      <c r="AY33" s="141"/>
    </row>
    <row r="34" spans="2:76" ht="11.25" x14ac:dyDescent="0.2">
      <c r="B34" s="185"/>
      <c r="C34" s="175"/>
      <c r="D34" s="175"/>
      <c r="E34" s="175"/>
      <c r="F34" s="175"/>
      <c r="G34" s="175"/>
      <c r="I34" s="175"/>
      <c r="J34" s="175"/>
      <c r="K34" s="175"/>
      <c r="L34" s="175"/>
      <c r="M34" s="175"/>
      <c r="N34" s="175"/>
      <c r="O34" s="175"/>
      <c r="P34" s="175"/>
      <c r="Q34" s="177"/>
      <c r="R34" s="177"/>
      <c r="S34" s="175"/>
      <c r="T34" s="175"/>
      <c r="U34" s="175"/>
      <c r="AC34" s="143"/>
      <c r="AD34" s="143"/>
      <c r="AE34" s="143"/>
      <c r="AF34" s="143"/>
      <c r="AG34" s="143"/>
      <c r="AH34" s="143"/>
      <c r="AI34" s="143"/>
      <c r="AJ34" s="143"/>
      <c r="AK34" s="143"/>
      <c r="AL34" s="143"/>
      <c r="AM34" s="143"/>
      <c r="AN34" s="143"/>
      <c r="AO34" s="143"/>
      <c r="AP34" s="143"/>
      <c r="AQ34" s="143"/>
      <c r="AR34" s="143"/>
      <c r="AY34" s="141"/>
    </row>
    <row r="35" spans="2:76" ht="11.25" x14ac:dyDescent="0.2">
      <c r="B35" s="483" t="s">
        <v>338</v>
      </c>
      <c r="C35" s="483"/>
      <c r="D35" s="483"/>
      <c r="E35" s="483"/>
      <c r="F35" s="483"/>
      <c r="G35" s="483"/>
      <c r="H35" s="160">
        <f>+'Corrección monetaria'!D25</f>
        <v>0.238792</v>
      </c>
      <c r="I35" s="175"/>
      <c r="J35" s="175"/>
      <c r="K35" s="175"/>
      <c r="L35" s="175"/>
      <c r="M35" s="175"/>
      <c r="N35" s="175"/>
      <c r="O35" s="175"/>
      <c r="P35" s="175"/>
      <c r="Q35" s="177"/>
      <c r="R35" s="177"/>
      <c r="S35" s="175"/>
      <c r="T35" s="175"/>
      <c r="U35" s="175"/>
      <c r="AC35" s="143"/>
      <c r="AD35" s="143"/>
      <c r="AE35" s="143"/>
      <c r="AF35" s="143"/>
      <c r="AG35" s="143"/>
      <c r="AH35" s="143"/>
      <c r="AI35" s="143"/>
      <c r="AJ35" s="143"/>
      <c r="AK35" s="143"/>
      <c r="AL35" s="143"/>
      <c r="AM35" s="143"/>
      <c r="AN35" s="143"/>
      <c r="AO35" s="143"/>
      <c r="AP35" s="143"/>
      <c r="AQ35" s="143"/>
      <c r="AR35" s="143"/>
      <c r="AY35" s="141"/>
    </row>
    <row r="36" spans="2:76" s="167" customFormat="1" ht="11.25" x14ac:dyDescent="0.2">
      <c r="B36" s="154"/>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4"/>
      <c r="AY36" s="154"/>
    </row>
    <row r="37" spans="2:76" s="167" customFormat="1" ht="11.25" x14ac:dyDescent="0.2">
      <c r="B37" s="154"/>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4"/>
      <c r="AY37" s="154"/>
    </row>
    <row r="38" spans="2:76" ht="15" customHeight="1" x14ac:dyDescent="0.2">
      <c r="B38" s="424" t="s">
        <v>298</v>
      </c>
      <c r="C38" s="425"/>
      <c r="D38" s="425"/>
      <c r="E38" s="425"/>
      <c r="F38" s="425"/>
      <c r="G38" s="425"/>
      <c r="H38" s="425"/>
      <c r="I38" s="425"/>
      <c r="J38" s="425"/>
      <c r="K38" s="425"/>
      <c r="L38" s="425"/>
      <c r="M38" s="425"/>
      <c r="N38" s="425"/>
      <c r="O38" s="425"/>
      <c r="P38" s="425"/>
      <c r="Q38" s="425"/>
      <c r="R38" s="425"/>
      <c r="S38" s="425"/>
      <c r="T38" s="425"/>
      <c r="U38" s="425"/>
      <c r="V38" s="425"/>
      <c r="W38" s="426"/>
      <c r="X38" s="143"/>
      <c r="Y38" s="143"/>
      <c r="Z38" s="154"/>
      <c r="AA38" s="154"/>
      <c r="AB38" s="154"/>
      <c r="AC38" s="154"/>
      <c r="AD38" s="154"/>
      <c r="AE38" s="143"/>
      <c r="AF38" s="143"/>
      <c r="AG38" s="143"/>
      <c r="AH38" s="143"/>
      <c r="AI38" s="143"/>
      <c r="AJ38" s="143"/>
      <c r="AK38" s="143"/>
      <c r="AL38" s="143"/>
      <c r="AM38" s="143"/>
      <c r="AN38" s="143"/>
      <c r="AO38" s="143"/>
      <c r="AP38" s="143"/>
      <c r="AQ38" s="143"/>
      <c r="AR38" s="143"/>
      <c r="AZ38" s="143"/>
      <c r="BA38" s="143"/>
      <c r="BB38" s="143"/>
      <c r="BC38" s="143"/>
      <c r="BD38" s="143"/>
      <c r="BE38" s="143"/>
    </row>
    <row r="39" spans="2:76" ht="21" customHeight="1" x14ac:dyDescent="0.2">
      <c r="B39" s="337" t="s">
        <v>339</v>
      </c>
      <c r="C39" s="338"/>
      <c r="D39" s="339"/>
      <c r="E39" s="438" t="s">
        <v>326</v>
      </c>
      <c r="F39" s="431" t="s">
        <v>327</v>
      </c>
      <c r="G39" s="443"/>
      <c r="H39" s="443"/>
      <c r="I39" s="443"/>
      <c r="J39" s="432"/>
      <c r="K39" s="431" t="s">
        <v>340</v>
      </c>
      <c r="L39" s="443"/>
      <c r="M39" s="443"/>
      <c r="N39" s="443"/>
      <c r="O39" s="443"/>
      <c r="P39" s="432"/>
      <c r="Q39" s="438" t="s">
        <v>279</v>
      </c>
      <c r="R39" s="438" t="s">
        <v>329</v>
      </c>
      <c r="S39" s="474" t="s">
        <v>330</v>
      </c>
      <c r="T39" s="475"/>
      <c r="U39" s="475"/>
      <c r="V39" s="476"/>
      <c r="W39" s="438" t="s">
        <v>341</v>
      </c>
      <c r="AD39" s="143"/>
      <c r="AE39" s="143"/>
      <c r="AF39" s="143"/>
      <c r="AG39" s="143"/>
      <c r="AH39" s="143"/>
      <c r="AI39" s="143"/>
      <c r="AJ39" s="143"/>
      <c r="AK39" s="143"/>
      <c r="AL39" s="143"/>
      <c r="AM39" s="143"/>
      <c r="AN39" s="143"/>
      <c r="AO39" s="143"/>
      <c r="AP39" s="143"/>
      <c r="AQ39" s="143"/>
      <c r="AR39" s="143"/>
    </row>
    <row r="40" spans="2:76" ht="21" customHeight="1" x14ac:dyDescent="0.2">
      <c r="B40" s="441"/>
      <c r="C40" s="430"/>
      <c r="D40" s="442"/>
      <c r="E40" s="439"/>
      <c r="F40" s="439" t="s">
        <v>331</v>
      </c>
      <c r="G40" s="431" t="s">
        <v>332</v>
      </c>
      <c r="H40" s="443"/>
      <c r="I40" s="443"/>
      <c r="J40" s="432"/>
      <c r="K40" s="337" t="s">
        <v>277</v>
      </c>
      <c r="L40" s="339"/>
      <c r="M40" s="338" t="s">
        <v>278</v>
      </c>
      <c r="N40" s="338"/>
      <c r="O40" s="338"/>
      <c r="P40" s="339"/>
      <c r="Q40" s="439"/>
      <c r="R40" s="439"/>
      <c r="S40" s="477"/>
      <c r="T40" s="478"/>
      <c r="U40" s="478"/>
      <c r="V40" s="479"/>
      <c r="W40" s="439"/>
      <c r="AD40" s="143"/>
      <c r="AE40" s="143"/>
      <c r="AF40" s="143"/>
      <c r="AG40" s="143"/>
      <c r="AH40" s="143"/>
      <c r="AI40" s="143"/>
      <c r="AJ40" s="143"/>
      <c r="AK40" s="143"/>
      <c r="AL40" s="143"/>
      <c r="AM40" s="143"/>
      <c r="AN40" s="143"/>
      <c r="AO40" s="143"/>
      <c r="AP40" s="143"/>
      <c r="AQ40" s="143"/>
      <c r="AR40" s="143"/>
    </row>
    <row r="41" spans="2:76" ht="19.5" customHeight="1" x14ac:dyDescent="0.2">
      <c r="B41" s="441"/>
      <c r="C41" s="430"/>
      <c r="D41" s="442"/>
      <c r="E41" s="439"/>
      <c r="F41" s="439"/>
      <c r="G41" s="439" t="s">
        <v>332</v>
      </c>
      <c r="H41" s="340" t="s">
        <v>287</v>
      </c>
      <c r="I41" s="341"/>
      <c r="J41" s="342"/>
      <c r="K41" s="340"/>
      <c r="L41" s="342"/>
      <c r="M41" s="341"/>
      <c r="N41" s="341"/>
      <c r="O41" s="341"/>
      <c r="P41" s="342"/>
      <c r="Q41" s="439"/>
      <c r="R41" s="439"/>
      <c r="S41" s="480"/>
      <c r="T41" s="481"/>
      <c r="U41" s="481"/>
      <c r="V41" s="482"/>
      <c r="W41" s="439"/>
      <c r="AD41" s="143"/>
      <c r="AE41" s="143"/>
      <c r="AF41" s="143"/>
      <c r="AG41" s="143"/>
      <c r="AH41" s="143"/>
      <c r="AI41" s="143"/>
      <c r="AJ41" s="143"/>
      <c r="AK41" s="143"/>
      <c r="AL41" s="143"/>
      <c r="AM41" s="143"/>
      <c r="AN41" s="143"/>
      <c r="AO41" s="143"/>
      <c r="AP41" s="143"/>
      <c r="AQ41" s="143"/>
      <c r="AR41" s="143"/>
    </row>
    <row r="42" spans="2:76" ht="57" customHeight="1" x14ac:dyDescent="0.2">
      <c r="B42" s="340"/>
      <c r="C42" s="341"/>
      <c r="D42" s="342"/>
      <c r="E42" s="440"/>
      <c r="F42" s="440"/>
      <c r="G42" s="440"/>
      <c r="H42" s="169" t="s">
        <v>335</v>
      </c>
      <c r="I42" s="169" t="s">
        <v>336</v>
      </c>
      <c r="J42" s="195" t="s">
        <v>288</v>
      </c>
      <c r="K42" s="170" t="s">
        <v>289</v>
      </c>
      <c r="L42" s="169" t="s">
        <v>290</v>
      </c>
      <c r="M42" s="170" t="s">
        <v>290</v>
      </c>
      <c r="N42" s="169" t="s">
        <v>289</v>
      </c>
      <c r="O42" s="444" t="s">
        <v>291</v>
      </c>
      <c r="P42" s="444"/>
      <c r="Q42" s="440"/>
      <c r="R42" s="440"/>
      <c r="S42" s="196" t="s">
        <v>283</v>
      </c>
      <c r="T42" s="196" t="s">
        <v>282</v>
      </c>
      <c r="U42" s="196" t="s">
        <v>333</v>
      </c>
      <c r="V42" s="197" t="s">
        <v>342</v>
      </c>
      <c r="W42" s="440"/>
      <c r="AD42" s="143"/>
      <c r="AE42" s="143"/>
      <c r="AF42" s="143"/>
      <c r="AG42" s="143"/>
      <c r="AH42" s="143"/>
      <c r="AI42" s="143"/>
      <c r="AJ42" s="143"/>
      <c r="AK42" s="143"/>
      <c r="AL42" s="143"/>
      <c r="AM42" s="143"/>
      <c r="AN42" s="143"/>
      <c r="AO42" s="143"/>
      <c r="AP42" s="143"/>
      <c r="AQ42" s="143"/>
      <c r="AR42" s="143"/>
    </row>
    <row r="43" spans="2:76" ht="18.75" customHeight="1" x14ac:dyDescent="0.2">
      <c r="B43" s="505">
        <f>+F26+F27+F28</f>
        <v>9617675.5</v>
      </c>
      <c r="C43" s="506"/>
      <c r="D43" s="507"/>
      <c r="E43" s="508"/>
      <c r="F43" s="508"/>
      <c r="G43" s="508"/>
      <c r="H43" s="508"/>
      <c r="I43" s="508"/>
      <c r="J43" s="509"/>
      <c r="K43" s="508"/>
      <c r="L43" s="508"/>
      <c r="M43" s="509">
        <f>+Q25</f>
        <v>6329986</v>
      </c>
      <c r="N43" s="509"/>
      <c r="O43" s="505"/>
      <c r="P43" s="507"/>
      <c r="Q43" s="510"/>
      <c r="R43" s="511">
        <f>+U25+U29</f>
        <v>26951080</v>
      </c>
      <c r="S43" s="512"/>
      <c r="T43" s="512"/>
      <c r="U43" s="512"/>
      <c r="V43" s="513"/>
      <c r="W43" s="508">
        <v>5</v>
      </c>
      <c r="AD43" s="143"/>
      <c r="AE43" s="143"/>
      <c r="AF43" s="143"/>
      <c r="AG43" s="143"/>
      <c r="AH43" s="143"/>
      <c r="AI43" s="143"/>
      <c r="AJ43" s="143"/>
      <c r="AK43" s="143"/>
      <c r="AL43" s="143"/>
      <c r="AM43" s="143"/>
      <c r="AN43" s="143"/>
      <c r="AO43" s="143"/>
      <c r="AP43" s="143"/>
      <c r="AQ43" s="143"/>
      <c r="AR43" s="143"/>
    </row>
    <row r="44" spans="2:76" ht="11.25" x14ac:dyDescent="0.2">
      <c r="B44" s="175"/>
      <c r="C44" s="175"/>
      <c r="D44" s="175"/>
      <c r="E44" s="175"/>
      <c r="F44" s="175"/>
      <c r="G44" s="175"/>
      <c r="H44" s="175"/>
      <c r="I44" s="175"/>
      <c r="J44" s="175"/>
      <c r="K44" s="175"/>
      <c r="L44" s="175"/>
      <c r="M44" s="175"/>
      <c r="N44" s="175"/>
      <c r="O44" s="175"/>
      <c r="P44" s="175"/>
      <c r="Q44" s="177"/>
      <c r="R44" s="177"/>
      <c r="S44" s="175"/>
      <c r="T44" s="175"/>
      <c r="U44" s="175"/>
      <c r="AC44" s="143"/>
      <c r="AD44" s="143"/>
      <c r="AE44" s="143"/>
      <c r="AF44" s="143"/>
      <c r="AG44" s="143"/>
      <c r="AH44" s="143"/>
      <c r="AI44" s="143"/>
      <c r="AJ44" s="143"/>
      <c r="AK44" s="143"/>
      <c r="AL44" s="143"/>
      <c r="AM44" s="143"/>
      <c r="AN44" s="143"/>
      <c r="AO44" s="143"/>
      <c r="AP44" s="143"/>
      <c r="AQ44" s="143"/>
      <c r="AR44" s="143"/>
      <c r="AY44" s="141"/>
    </row>
    <row r="45" spans="2:76" ht="11.25" x14ac:dyDescent="0.2">
      <c r="B45" s="175"/>
      <c r="C45" s="175"/>
      <c r="D45" s="175"/>
      <c r="E45" s="175"/>
      <c r="F45" s="175"/>
      <c r="G45" s="175"/>
      <c r="H45" s="175"/>
      <c r="I45" s="175"/>
      <c r="J45" s="175"/>
      <c r="K45" s="175"/>
      <c r="L45" s="175"/>
      <c r="M45" s="175"/>
      <c r="N45" s="175"/>
      <c r="O45" s="175"/>
      <c r="P45" s="175"/>
      <c r="Q45" s="177"/>
      <c r="R45" s="177"/>
      <c r="S45" s="175"/>
      <c r="T45" s="175"/>
      <c r="U45" s="175"/>
      <c r="AC45" s="143"/>
      <c r="AD45" s="143"/>
      <c r="AE45" s="143"/>
      <c r="AF45" s="143"/>
      <c r="AG45" s="143"/>
      <c r="AH45" s="143"/>
      <c r="AI45" s="143"/>
      <c r="AJ45" s="143"/>
      <c r="AK45" s="143"/>
      <c r="AL45" s="143"/>
      <c r="AM45" s="143"/>
      <c r="AN45" s="143"/>
      <c r="AO45" s="143"/>
      <c r="AP45" s="143"/>
      <c r="AQ45" s="143"/>
      <c r="AR45" s="143"/>
      <c r="AY45" s="141"/>
    </row>
    <row r="46" spans="2:76" ht="11.25" x14ac:dyDescent="0.2">
      <c r="B46" s="472" t="s">
        <v>185</v>
      </c>
      <c r="C46" s="472"/>
      <c r="D46" s="472"/>
      <c r="E46" s="472"/>
      <c r="F46" s="472"/>
      <c r="G46" s="472"/>
      <c r="H46" s="472"/>
      <c r="I46" s="472"/>
      <c r="J46" s="472"/>
      <c r="K46" s="472"/>
      <c r="L46" s="472"/>
      <c r="M46" s="472"/>
      <c r="N46" s="472"/>
      <c r="O46" s="472"/>
      <c r="P46" s="472"/>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c r="AP46" s="159"/>
      <c r="AQ46" s="159"/>
      <c r="AR46" s="159"/>
      <c r="AS46" s="159"/>
    </row>
    <row r="47" spans="2:76" ht="12" customHeight="1" x14ac:dyDescent="0.2">
      <c r="B47" s="143"/>
      <c r="C47" s="143"/>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Z47" s="143"/>
      <c r="BA47" s="143"/>
      <c r="BB47" s="143"/>
      <c r="BC47" s="143"/>
      <c r="BD47" s="143"/>
      <c r="BE47" s="143"/>
      <c r="BF47" s="143"/>
      <c r="BG47" s="143"/>
      <c r="BH47" s="143"/>
      <c r="BI47" s="143"/>
      <c r="BJ47" s="143"/>
      <c r="BK47" s="143"/>
      <c r="BL47" s="143"/>
      <c r="BM47" s="143"/>
      <c r="BN47" s="143"/>
      <c r="BO47" s="143"/>
      <c r="BP47" s="143"/>
      <c r="BQ47" s="143"/>
      <c r="BR47" s="143"/>
      <c r="BS47" s="143"/>
      <c r="BT47" s="143"/>
      <c r="BU47" s="143"/>
      <c r="BV47" s="143"/>
      <c r="BW47" s="143"/>
      <c r="BX47" s="143"/>
    </row>
    <row r="48" spans="2:76" ht="12" customHeight="1" x14ac:dyDescent="0.2">
      <c r="B48" s="143"/>
      <c r="C48" s="143"/>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Z48" s="143"/>
      <c r="BA48" s="143"/>
      <c r="BB48" s="143"/>
      <c r="BC48" s="143"/>
      <c r="BD48" s="143"/>
      <c r="BE48" s="143"/>
      <c r="BF48" s="143"/>
      <c r="BG48" s="143"/>
      <c r="BH48" s="143"/>
      <c r="BI48" s="143"/>
      <c r="BJ48" s="143"/>
      <c r="BK48" s="143"/>
      <c r="BL48" s="143"/>
      <c r="BM48" s="143"/>
      <c r="BN48" s="143"/>
      <c r="BO48" s="143"/>
      <c r="BP48" s="143"/>
      <c r="BQ48" s="143"/>
      <c r="BR48" s="143"/>
      <c r="BS48" s="143"/>
      <c r="BT48" s="143"/>
      <c r="BU48" s="143"/>
      <c r="BV48" s="143"/>
      <c r="BW48" s="143"/>
      <c r="BX48" s="143"/>
    </row>
    <row r="49" spans="2:76" ht="12" customHeight="1" x14ac:dyDescent="0.2">
      <c r="B49" s="143"/>
      <c r="C49" s="473" t="s">
        <v>343</v>
      </c>
      <c r="D49" s="473"/>
      <c r="E49" s="159"/>
      <c r="F49" s="159"/>
      <c r="G49" s="159"/>
      <c r="H49" s="159"/>
      <c r="I49" s="143" t="s">
        <v>343</v>
      </c>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59"/>
      <c r="AN49" s="159"/>
      <c r="AO49" s="159"/>
      <c r="AP49" s="159"/>
      <c r="AQ49" s="159"/>
      <c r="AR49" s="159"/>
      <c r="AS49" s="159"/>
      <c r="AZ49" s="143"/>
      <c r="BA49" s="143"/>
      <c r="BB49" s="143"/>
      <c r="BC49" s="143"/>
      <c r="BD49" s="143"/>
      <c r="BE49" s="143"/>
      <c r="BF49" s="143"/>
      <c r="BG49" s="143"/>
      <c r="BH49" s="143"/>
      <c r="BI49" s="143"/>
      <c r="BJ49" s="143"/>
      <c r="BK49" s="143"/>
      <c r="BL49" s="143"/>
      <c r="BM49" s="143"/>
      <c r="BN49" s="143"/>
      <c r="BO49" s="143"/>
      <c r="BP49" s="143"/>
      <c r="BQ49" s="143"/>
      <c r="BR49" s="143"/>
      <c r="BS49" s="143"/>
      <c r="BT49" s="143"/>
      <c r="BU49" s="143"/>
      <c r="BV49" s="143"/>
      <c r="BW49" s="143"/>
      <c r="BX49" s="143"/>
    </row>
    <row r="50" spans="2:76" ht="12" customHeight="1" x14ac:dyDescent="0.2">
      <c r="B50" s="435" t="s">
        <v>186</v>
      </c>
      <c r="C50" s="436"/>
      <c r="D50" s="436"/>
      <c r="E50" s="436"/>
      <c r="F50" s="436"/>
      <c r="G50" s="437"/>
      <c r="H50" s="159"/>
      <c r="I50" s="435" t="s">
        <v>316</v>
      </c>
      <c r="J50" s="436"/>
      <c r="K50" s="436"/>
      <c r="L50" s="436"/>
      <c r="M50" s="436"/>
      <c r="N50" s="437"/>
      <c r="O50" s="143"/>
      <c r="P50" s="143"/>
      <c r="Q50" s="154"/>
      <c r="R50" s="159"/>
      <c r="S50" s="159"/>
      <c r="T50" s="159"/>
      <c r="U50" s="159"/>
      <c r="V50" s="143"/>
      <c r="W50" s="143"/>
      <c r="X50" s="146"/>
      <c r="Y50" s="146"/>
      <c r="Z50" s="146"/>
      <c r="AA50" s="146"/>
      <c r="AB50" s="146"/>
      <c r="AC50" s="146"/>
      <c r="AD50" s="146"/>
      <c r="AE50" s="146"/>
      <c r="AF50" s="146"/>
      <c r="AG50" s="146"/>
      <c r="AH50" s="146"/>
      <c r="AI50" s="146"/>
      <c r="AJ50" s="146"/>
      <c r="AK50" s="146"/>
      <c r="AL50" s="146"/>
      <c r="AM50" s="146"/>
      <c r="AN50" s="146"/>
      <c r="AO50" s="159"/>
      <c r="AP50" s="159"/>
      <c r="AQ50" s="159"/>
      <c r="AR50" s="159"/>
      <c r="AS50" s="159"/>
      <c r="AZ50" s="143"/>
      <c r="BA50" s="143"/>
      <c r="BB50" s="143"/>
      <c r="BC50" s="143"/>
      <c r="BD50" s="143"/>
      <c r="BE50" s="143"/>
      <c r="BF50" s="143"/>
      <c r="BG50" s="143"/>
      <c r="BH50" s="143"/>
      <c r="BI50" s="143"/>
      <c r="BJ50" s="143"/>
      <c r="BK50" s="143"/>
      <c r="BL50" s="143"/>
      <c r="BM50" s="143"/>
      <c r="BN50" s="143"/>
      <c r="BO50" s="143"/>
      <c r="BP50" s="143"/>
      <c r="BQ50" s="143"/>
      <c r="BR50" s="143"/>
      <c r="BS50" s="143"/>
      <c r="BT50" s="143"/>
      <c r="BU50" s="143"/>
      <c r="BV50" s="143"/>
      <c r="BW50" s="143"/>
      <c r="BX50" s="143"/>
    </row>
    <row r="51" spans="2:76" ht="12" customHeight="1" x14ac:dyDescent="0.2">
      <c r="B51" s="424"/>
      <c r="C51" s="425"/>
      <c r="D51" s="425"/>
      <c r="E51" s="425"/>
      <c r="F51" s="425"/>
      <c r="G51" s="426"/>
      <c r="H51" s="143"/>
      <c r="I51" s="424"/>
      <c r="J51" s="425"/>
      <c r="K51" s="425"/>
      <c r="L51" s="425"/>
      <c r="M51" s="425"/>
      <c r="N51" s="426"/>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59"/>
      <c r="AP51" s="159"/>
      <c r="AQ51" s="159"/>
      <c r="AR51" s="159"/>
      <c r="AS51" s="159"/>
      <c r="AZ51" s="143"/>
      <c r="BA51" s="143"/>
      <c r="BB51" s="143"/>
      <c r="BC51" s="143"/>
      <c r="BD51" s="143"/>
      <c r="BE51" s="143"/>
      <c r="BF51" s="143"/>
      <c r="BG51" s="143"/>
      <c r="BH51" s="143"/>
      <c r="BI51" s="143"/>
      <c r="BJ51" s="143"/>
      <c r="BK51" s="143"/>
      <c r="BL51" s="143"/>
      <c r="BM51" s="143"/>
      <c r="BN51" s="143"/>
      <c r="BO51" s="143"/>
      <c r="BP51" s="143"/>
      <c r="BQ51" s="143"/>
      <c r="BR51" s="143"/>
      <c r="BS51" s="143"/>
      <c r="BT51" s="143"/>
      <c r="BU51" s="143"/>
      <c r="BV51" s="143"/>
      <c r="BW51" s="143"/>
      <c r="BX51" s="143"/>
    </row>
    <row r="52" spans="2:76" s="143" customFormat="1" ht="11.25" x14ac:dyDescent="0.2">
      <c r="X52" s="154"/>
      <c r="Y52" s="154"/>
      <c r="Z52" s="154"/>
      <c r="AA52" s="154"/>
      <c r="AB52" s="154"/>
      <c r="AC52" s="154"/>
      <c r="AD52" s="154"/>
      <c r="AE52" s="154"/>
      <c r="AF52" s="154"/>
      <c r="AG52" s="154"/>
      <c r="AH52" s="154"/>
      <c r="AI52" s="433"/>
      <c r="AJ52" s="433"/>
      <c r="AK52" s="433"/>
      <c r="AL52" s="433"/>
      <c r="AM52" s="433"/>
      <c r="AN52" s="433"/>
    </row>
    <row r="53" spans="2:76" ht="12" customHeight="1" x14ac:dyDescent="0.2">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Z53" s="143"/>
      <c r="BA53" s="143"/>
      <c r="BB53" s="143"/>
      <c r="BC53" s="143"/>
      <c r="BD53" s="143"/>
      <c r="BE53" s="143"/>
      <c r="BF53" s="143"/>
      <c r="BG53" s="143"/>
      <c r="BH53" s="143"/>
      <c r="BI53" s="143"/>
      <c r="BJ53" s="143"/>
      <c r="BK53" s="143"/>
      <c r="BL53" s="143"/>
      <c r="BM53" s="143"/>
      <c r="BN53" s="143"/>
      <c r="BO53" s="143"/>
      <c r="BP53" s="143"/>
      <c r="BQ53" s="143"/>
      <c r="BR53" s="143"/>
      <c r="BS53" s="143"/>
      <c r="BT53" s="143"/>
      <c r="BU53" s="143"/>
      <c r="BV53" s="143"/>
      <c r="BW53" s="143"/>
      <c r="BX53" s="143"/>
    </row>
    <row r="54" spans="2:76" ht="11.25" x14ac:dyDescent="0.2">
      <c r="N54" s="159"/>
      <c r="O54" s="159"/>
      <c r="P54" s="159"/>
      <c r="Q54" s="159"/>
      <c r="R54" s="159"/>
      <c r="S54" s="159"/>
      <c r="T54" s="159"/>
      <c r="U54" s="159"/>
      <c r="V54" s="154"/>
      <c r="W54" s="154"/>
      <c r="X54" s="143"/>
      <c r="Y54" s="143"/>
      <c r="Z54" s="143"/>
      <c r="AA54" s="143"/>
      <c r="AB54" s="143"/>
      <c r="AC54" s="143"/>
      <c r="AD54" s="143"/>
      <c r="AE54" s="143"/>
      <c r="AF54" s="143"/>
      <c r="AG54" s="143"/>
      <c r="AH54" s="143"/>
      <c r="AI54" s="143"/>
      <c r="AJ54" s="143"/>
      <c r="AK54" s="143"/>
      <c r="AL54" s="143"/>
      <c r="AM54" s="143"/>
      <c r="AN54" s="143"/>
      <c r="AO54" s="143"/>
      <c r="AP54" s="143"/>
      <c r="AQ54" s="143"/>
      <c r="AR54" s="143"/>
      <c r="AZ54" s="143"/>
      <c r="BA54" s="143"/>
      <c r="BB54" s="143"/>
      <c r="BC54" s="143"/>
      <c r="BD54" s="143"/>
      <c r="BE54" s="143"/>
      <c r="BF54" s="143"/>
      <c r="BG54" s="143"/>
      <c r="BH54" s="143"/>
      <c r="BI54" s="143"/>
      <c r="BJ54" s="143"/>
      <c r="BK54" s="143"/>
      <c r="BL54" s="143"/>
      <c r="BM54" s="143"/>
      <c r="BN54" s="143"/>
      <c r="BO54" s="143"/>
      <c r="BP54" s="143"/>
      <c r="BQ54" s="143"/>
      <c r="BR54" s="143"/>
      <c r="BS54" s="143"/>
      <c r="BT54" s="143"/>
      <c r="BU54" s="143"/>
      <c r="BV54" s="143"/>
      <c r="BW54" s="143"/>
      <c r="BX54" s="143"/>
    </row>
    <row r="55" spans="2:76" ht="12" customHeight="1" x14ac:dyDescent="0.2">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Z55" s="143"/>
      <c r="BA55" s="143"/>
      <c r="BB55" s="143"/>
      <c r="BC55" s="143"/>
      <c r="BD55" s="143"/>
      <c r="BE55" s="143"/>
      <c r="BF55" s="143"/>
      <c r="BG55" s="143"/>
      <c r="BH55" s="143"/>
      <c r="BI55" s="143"/>
      <c r="BJ55" s="143"/>
      <c r="BK55" s="143"/>
      <c r="BL55" s="143"/>
      <c r="BM55" s="143"/>
      <c r="BN55" s="143"/>
      <c r="BO55" s="143"/>
      <c r="BP55" s="143"/>
      <c r="BQ55" s="143"/>
      <c r="BR55" s="143"/>
      <c r="BS55" s="143"/>
      <c r="BT55" s="143"/>
      <c r="BU55" s="143"/>
      <c r="BV55" s="143"/>
      <c r="BW55" s="143"/>
      <c r="BX55" s="143"/>
    </row>
    <row r="56" spans="2:76" ht="12" customHeight="1" x14ac:dyDescent="0.2">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Z56" s="143"/>
      <c r="BA56" s="143"/>
      <c r="BB56" s="143"/>
      <c r="BC56" s="143"/>
      <c r="BD56" s="143"/>
      <c r="BE56" s="143"/>
      <c r="BF56" s="143"/>
      <c r="BG56" s="143"/>
      <c r="BH56" s="143"/>
      <c r="BI56" s="143"/>
      <c r="BJ56" s="143"/>
      <c r="BK56" s="143"/>
      <c r="BL56" s="143"/>
      <c r="BM56" s="143"/>
      <c r="BN56" s="143"/>
      <c r="BO56" s="143"/>
      <c r="BP56" s="143"/>
      <c r="BQ56" s="143"/>
      <c r="BR56" s="143"/>
      <c r="BS56" s="143"/>
      <c r="BT56" s="143"/>
      <c r="BU56" s="143"/>
      <c r="BV56" s="143"/>
      <c r="BW56" s="143"/>
      <c r="BX56" s="143"/>
    </row>
    <row r="57" spans="2:76" ht="12" customHeight="1" x14ac:dyDescent="0.2">
      <c r="E57" s="143"/>
      <c r="F57" s="143"/>
      <c r="G57" s="143"/>
      <c r="H57" s="143"/>
      <c r="I57" s="143"/>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Z57" s="143"/>
      <c r="BA57" s="143"/>
      <c r="BB57" s="143"/>
      <c r="BC57" s="143"/>
      <c r="BD57" s="143"/>
      <c r="BE57" s="143"/>
      <c r="BF57" s="143"/>
      <c r="BG57" s="143"/>
      <c r="BH57" s="143"/>
      <c r="BI57" s="143"/>
      <c r="BJ57" s="143"/>
      <c r="BK57" s="143"/>
      <c r="BL57" s="143"/>
      <c r="BM57" s="143"/>
      <c r="BN57" s="143"/>
      <c r="BO57" s="143"/>
      <c r="BP57" s="143"/>
      <c r="BQ57" s="143"/>
      <c r="BR57" s="143"/>
      <c r="BS57" s="143"/>
      <c r="BT57" s="143"/>
      <c r="BU57" s="143"/>
      <c r="BV57" s="143"/>
      <c r="BW57" s="143"/>
      <c r="BX57" s="143"/>
    </row>
    <row r="58" spans="2:76" ht="12" customHeight="1" x14ac:dyDescent="0.2">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3"/>
      <c r="AR58" s="143"/>
      <c r="AZ58" s="143"/>
      <c r="BA58" s="143"/>
      <c r="BB58" s="143"/>
      <c r="BC58" s="143"/>
      <c r="BD58" s="143"/>
      <c r="BE58" s="143"/>
      <c r="BF58" s="143"/>
      <c r="BG58" s="143"/>
      <c r="BH58" s="143"/>
      <c r="BI58" s="143"/>
      <c r="BJ58" s="143"/>
      <c r="BK58" s="143"/>
      <c r="BL58" s="143"/>
      <c r="BM58" s="143"/>
      <c r="BN58" s="143"/>
      <c r="BO58" s="143"/>
      <c r="BP58" s="143"/>
      <c r="BQ58" s="143"/>
      <c r="BR58" s="143"/>
      <c r="BS58" s="143"/>
      <c r="BT58" s="143"/>
      <c r="BU58" s="143"/>
      <c r="BV58" s="143"/>
      <c r="BW58" s="143"/>
      <c r="BX58" s="143"/>
    </row>
    <row r="59" spans="2:76" ht="12" customHeight="1" x14ac:dyDescent="0.2">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c r="AI59" s="143"/>
      <c r="AJ59" s="143"/>
      <c r="AK59" s="143"/>
      <c r="AL59" s="143"/>
      <c r="AM59" s="143"/>
      <c r="AN59" s="143"/>
      <c r="AO59" s="143"/>
      <c r="AP59" s="143"/>
      <c r="AQ59" s="143"/>
      <c r="AR59" s="143"/>
      <c r="AZ59" s="143"/>
      <c r="BA59" s="143"/>
      <c r="BB59" s="143"/>
      <c r="BC59" s="143"/>
      <c r="BD59" s="143"/>
      <c r="BE59" s="143"/>
      <c r="BF59" s="143"/>
      <c r="BG59" s="143"/>
      <c r="BH59" s="143"/>
      <c r="BI59" s="143"/>
      <c r="BJ59" s="143"/>
      <c r="BK59" s="143"/>
      <c r="BL59" s="143"/>
      <c r="BM59" s="143"/>
      <c r="BN59" s="143"/>
      <c r="BO59" s="143"/>
      <c r="BP59" s="143"/>
      <c r="BQ59" s="143"/>
      <c r="BR59" s="143"/>
      <c r="BS59" s="143"/>
      <c r="BT59" s="143"/>
      <c r="BU59" s="143"/>
      <c r="BV59" s="143"/>
      <c r="BW59" s="143"/>
      <c r="BX59" s="143"/>
    </row>
    <row r="60" spans="2:76" ht="12" customHeight="1" x14ac:dyDescent="0.2">
      <c r="B60" s="143"/>
      <c r="C60" s="143"/>
      <c r="D60" s="143"/>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3"/>
      <c r="AR60" s="143"/>
      <c r="AZ60" s="143"/>
      <c r="BA60" s="143"/>
      <c r="BB60" s="143"/>
      <c r="BC60" s="143"/>
      <c r="BD60" s="143"/>
      <c r="BE60" s="143"/>
      <c r="BF60" s="143"/>
      <c r="BG60" s="143"/>
      <c r="BH60" s="143"/>
      <c r="BI60" s="143"/>
      <c r="BJ60" s="143"/>
      <c r="BK60" s="143"/>
      <c r="BL60" s="143"/>
      <c r="BM60" s="143"/>
      <c r="BN60" s="143"/>
      <c r="BO60" s="143"/>
      <c r="BP60" s="143"/>
      <c r="BQ60" s="143"/>
      <c r="BR60" s="143"/>
      <c r="BS60" s="143"/>
      <c r="BT60" s="143"/>
      <c r="BU60" s="143"/>
      <c r="BV60" s="143"/>
      <c r="BW60" s="143"/>
      <c r="BX60" s="143"/>
    </row>
    <row r="61" spans="2:76" ht="12" customHeight="1" x14ac:dyDescent="0.2">
      <c r="B61" s="143"/>
      <c r="C61" s="143"/>
      <c r="D61" s="143"/>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3"/>
      <c r="AR61" s="143"/>
      <c r="AZ61" s="143"/>
      <c r="BA61" s="143"/>
      <c r="BB61" s="143"/>
      <c r="BC61" s="143"/>
      <c r="BD61" s="143"/>
      <c r="BE61" s="143"/>
      <c r="BF61" s="143"/>
      <c r="BG61" s="143"/>
      <c r="BH61" s="143"/>
      <c r="BI61" s="143"/>
      <c r="BJ61" s="143"/>
      <c r="BK61" s="143"/>
      <c r="BL61" s="143"/>
      <c r="BM61" s="143"/>
      <c r="BN61" s="143"/>
      <c r="BO61" s="143"/>
      <c r="BP61" s="143"/>
      <c r="BQ61" s="143"/>
      <c r="BR61" s="143"/>
      <c r="BS61" s="143"/>
      <c r="BT61" s="143"/>
      <c r="BU61" s="143"/>
      <c r="BV61" s="143"/>
      <c r="BW61" s="143"/>
      <c r="BX61" s="143"/>
    </row>
    <row r="62" spans="2:76" ht="12" customHeight="1" x14ac:dyDescent="0.2">
      <c r="B62" s="143"/>
      <c r="C62" s="143"/>
      <c r="D62" s="143"/>
      <c r="E62" s="143"/>
      <c r="F62" s="143"/>
      <c r="G62" s="143"/>
      <c r="H62" s="143"/>
      <c r="I62" s="143"/>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3"/>
      <c r="AR62" s="143"/>
      <c r="AZ62" s="143"/>
      <c r="BA62" s="143"/>
      <c r="BB62" s="143"/>
      <c r="BC62" s="143"/>
      <c r="BD62" s="143"/>
      <c r="BE62" s="143"/>
      <c r="BF62" s="143"/>
      <c r="BG62" s="143"/>
      <c r="BH62" s="143"/>
      <c r="BI62" s="143"/>
      <c r="BJ62" s="143"/>
      <c r="BK62" s="143"/>
      <c r="BL62" s="143"/>
      <c r="BM62" s="143"/>
      <c r="BN62" s="143"/>
      <c r="BO62" s="143"/>
      <c r="BP62" s="143"/>
      <c r="BQ62" s="143"/>
      <c r="BR62" s="143"/>
      <c r="BS62" s="143"/>
      <c r="BT62" s="143"/>
      <c r="BU62" s="143"/>
      <c r="BV62" s="143"/>
      <c r="BW62" s="143"/>
      <c r="BX62" s="143"/>
    </row>
    <row r="63" spans="2:76" ht="12" customHeight="1" x14ac:dyDescent="0.2">
      <c r="B63" s="143"/>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3"/>
      <c r="AR63" s="143"/>
      <c r="AZ63" s="143"/>
      <c r="BA63" s="143"/>
      <c r="BB63" s="143"/>
      <c r="BC63" s="143"/>
      <c r="BD63" s="143"/>
      <c r="BE63" s="143"/>
      <c r="BF63" s="143"/>
      <c r="BG63" s="143"/>
      <c r="BH63" s="143"/>
      <c r="BI63" s="143"/>
      <c r="BJ63" s="143"/>
      <c r="BK63" s="143"/>
      <c r="BL63" s="143"/>
      <c r="BM63" s="143"/>
      <c r="BN63" s="143"/>
      <c r="BO63" s="143"/>
      <c r="BP63" s="143"/>
      <c r="BQ63" s="143"/>
      <c r="BR63" s="143"/>
      <c r="BS63" s="143"/>
      <c r="BT63" s="143"/>
      <c r="BU63" s="143"/>
      <c r="BV63" s="143"/>
      <c r="BW63" s="143"/>
      <c r="BX63" s="143"/>
    </row>
    <row r="64" spans="2:76" ht="12" customHeight="1" x14ac:dyDescent="0.2">
      <c r="B64" s="143"/>
      <c r="C64" s="143"/>
      <c r="D64" s="143"/>
      <c r="E64" s="143"/>
      <c r="F64" s="143"/>
      <c r="G64" s="143"/>
      <c r="H64" s="143"/>
      <c r="I64" s="143"/>
      <c r="J64" s="143"/>
      <c r="K64" s="143"/>
      <c r="L64" s="143"/>
      <c r="M64" s="143"/>
      <c r="N64" s="143"/>
      <c r="O64" s="143"/>
      <c r="P64" s="143"/>
      <c r="Q64" s="143"/>
      <c r="R64" s="143"/>
      <c r="S64" s="143"/>
      <c r="T64" s="143"/>
      <c r="U64" s="143"/>
      <c r="V64" s="143"/>
      <c r="W64" s="143"/>
      <c r="X64" s="143"/>
      <c r="Y64" s="143"/>
      <c r="Z64" s="143"/>
      <c r="AA64" s="143"/>
      <c r="AB64" s="143"/>
      <c r="AC64" s="143"/>
      <c r="AD64" s="143"/>
      <c r="AE64" s="143"/>
      <c r="AF64" s="143"/>
      <c r="AG64" s="143"/>
      <c r="AH64" s="143"/>
      <c r="AI64" s="143"/>
      <c r="AJ64" s="143"/>
      <c r="AK64" s="143"/>
      <c r="AL64" s="143"/>
      <c r="AM64" s="143"/>
      <c r="AN64" s="143"/>
      <c r="AO64" s="143"/>
      <c r="AP64" s="143"/>
      <c r="AQ64" s="143"/>
      <c r="AR64" s="143"/>
      <c r="AZ64" s="143"/>
      <c r="BA64" s="143"/>
      <c r="BB64" s="143"/>
      <c r="BC64" s="143"/>
      <c r="BD64" s="143"/>
      <c r="BE64" s="143"/>
      <c r="BF64" s="143"/>
      <c r="BG64" s="143"/>
      <c r="BH64" s="143"/>
      <c r="BI64" s="143"/>
      <c r="BJ64" s="143"/>
      <c r="BK64" s="143"/>
      <c r="BL64" s="143"/>
      <c r="BM64" s="143"/>
      <c r="BN64" s="143"/>
      <c r="BO64" s="143"/>
      <c r="BP64" s="143"/>
      <c r="BQ64" s="143"/>
      <c r="BR64" s="143"/>
      <c r="BS64" s="143"/>
      <c r="BT64" s="143"/>
      <c r="BU64" s="143"/>
      <c r="BV64" s="143"/>
      <c r="BW64" s="143"/>
      <c r="BX64" s="143"/>
    </row>
    <row r="65" spans="2:76" ht="12" customHeight="1" x14ac:dyDescent="0.2">
      <c r="B65" s="143"/>
      <c r="C65" s="143"/>
      <c r="D65" s="143"/>
      <c r="E65" s="143"/>
      <c r="F65" s="143"/>
      <c r="G65" s="143"/>
      <c r="H65" s="143"/>
      <c r="I65" s="143"/>
      <c r="J65" s="143"/>
      <c r="K65" s="143"/>
      <c r="L65" s="143"/>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c r="AZ65" s="143"/>
      <c r="BA65" s="143"/>
      <c r="BB65" s="143"/>
      <c r="BC65" s="143"/>
      <c r="BD65" s="143"/>
      <c r="BE65" s="143"/>
      <c r="BF65" s="143"/>
      <c r="BG65" s="143"/>
      <c r="BH65" s="143"/>
      <c r="BI65" s="143"/>
      <c r="BJ65" s="143"/>
      <c r="BK65" s="143"/>
      <c r="BL65" s="143"/>
      <c r="BM65" s="143"/>
      <c r="BN65" s="143"/>
      <c r="BO65" s="143"/>
      <c r="BP65" s="143"/>
      <c r="BQ65" s="143"/>
      <c r="BR65" s="143"/>
      <c r="BS65" s="143"/>
      <c r="BT65" s="143"/>
      <c r="BU65" s="143"/>
      <c r="BV65" s="143"/>
      <c r="BW65" s="143"/>
      <c r="BX65" s="143"/>
    </row>
    <row r="66" spans="2:76" ht="12" customHeight="1" x14ac:dyDescent="0.2">
      <c r="B66" s="143"/>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c r="AZ66" s="143"/>
      <c r="BA66" s="143"/>
      <c r="BB66" s="143"/>
      <c r="BC66" s="143"/>
      <c r="BD66" s="143"/>
      <c r="BE66" s="143"/>
      <c r="BF66" s="143"/>
      <c r="BG66" s="143"/>
      <c r="BH66" s="143"/>
      <c r="BI66" s="143"/>
      <c r="BJ66" s="143"/>
      <c r="BK66" s="143"/>
      <c r="BL66" s="143"/>
      <c r="BM66" s="143"/>
      <c r="BN66" s="143"/>
      <c r="BO66" s="143"/>
      <c r="BP66" s="143"/>
      <c r="BQ66" s="143"/>
      <c r="BR66" s="143"/>
      <c r="BS66" s="143"/>
      <c r="BT66" s="143"/>
      <c r="BU66" s="143"/>
      <c r="BV66" s="143"/>
      <c r="BW66" s="143"/>
      <c r="BX66" s="143"/>
    </row>
    <row r="67" spans="2:76" ht="12" customHeight="1" x14ac:dyDescent="0.2">
      <c r="B67" s="143"/>
      <c r="C67" s="143"/>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3"/>
      <c r="AR67" s="143"/>
      <c r="AZ67" s="143"/>
      <c r="BA67" s="143"/>
      <c r="BB67" s="143"/>
      <c r="BC67" s="143"/>
      <c r="BD67" s="143"/>
      <c r="BE67" s="143"/>
      <c r="BF67" s="143"/>
      <c r="BG67" s="143"/>
      <c r="BH67" s="143"/>
      <c r="BI67" s="143"/>
      <c r="BJ67" s="143"/>
      <c r="BK67" s="143"/>
      <c r="BL67" s="143"/>
      <c r="BM67" s="143"/>
      <c r="BN67" s="143"/>
      <c r="BO67" s="143"/>
      <c r="BP67" s="143"/>
      <c r="BQ67" s="143"/>
      <c r="BR67" s="143"/>
      <c r="BS67" s="143"/>
      <c r="BT67" s="143"/>
      <c r="BU67" s="143"/>
      <c r="BV67" s="143"/>
      <c r="BW67" s="143"/>
      <c r="BX67" s="143"/>
    </row>
    <row r="68" spans="2:76" ht="12" customHeight="1" x14ac:dyDescent="0.2">
      <c r="B68" s="143"/>
      <c r="C68" s="143"/>
      <c r="D68" s="143"/>
      <c r="E68" s="143"/>
      <c r="F68" s="143"/>
      <c r="G68" s="143"/>
      <c r="H68" s="143"/>
      <c r="I68" s="143"/>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3"/>
      <c r="AR68" s="143"/>
      <c r="AZ68" s="143"/>
      <c r="BA68" s="143"/>
      <c r="BB68" s="143"/>
      <c r="BC68" s="143"/>
      <c r="BD68" s="143"/>
      <c r="BE68" s="143"/>
      <c r="BF68" s="143"/>
      <c r="BG68" s="143"/>
      <c r="BH68" s="143"/>
      <c r="BI68" s="143"/>
      <c r="BJ68" s="143"/>
      <c r="BK68" s="143"/>
      <c r="BL68" s="143"/>
      <c r="BM68" s="143"/>
      <c r="BN68" s="143"/>
      <c r="BO68" s="143"/>
      <c r="BP68" s="143"/>
      <c r="BQ68" s="143"/>
      <c r="BR68" s="143"/>
      <c r="BS68" s="143"/>
      <c r="BT68" s="143"/>
      <c r="BU68" s="143"/>
      <c r="BV68" s="143"/>
      <c r="BW68" s="143"/>
      <c r="BX68" s="143"/>
    </row>
    <row r="69" spans="2:76" ht="12" customHeight="1" x14ac:dyDescent="0.2">
      <c r="B69" s="143"/>
      <c r="C69" s="143"/>
      <c r="D69" s="143"/>
      <c r="E69" s="143"/>
      <c r="F69" s="143"/>
      <c r="G69" s="143"/>
      <c r="H69" s="143"/>
      <c r="I69" s="143"/>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3"/>
      <c r="AR69" s="143"/>
      <c r="AZ69" s="143"/>
      <c r="BA69" s="143"/>
      <c r="BB69" s="143"/>
      <c r="BC69" s="143"/>
      <c r="BD69" s="143"/>
      <c r="BE69" s="143"/>
      <c r="BF69" s="143"/>
      <c r="BG69" s="143"/>
      <c r="BH69" s="143"/>
      <c r="BI69" s="143"/>
      <c r="BJ69" s="143"/>
      <c r="BK69" s="143"/>
      <c r="BL69" s="143"/>
      <c r="BM69" s="143"/>
      <c r="BN69" s="143"/>
      <c r="BO69" s="143"/>
      <c r="BP69" s="143"/>
      <c r="BQ69" s="143"/>
      <c r="BR69" s="143"/>
      <c r="BS69" s="143"/>
      <c r="BT69" s="143"/>
      <c r="BU69" s="143"/>
      <c r="BV69" s="143"/>
      <c r="BW69" s="143"/>
      <c r="BX69" s="143"/>
    </row>
    <row r="70" spans="2:76" ht="12" customHeight="1" x14ac:dyDescent="0.2">
      <c r="B70" s="143"/>
      <c r="C70" s="143"/>
      <c r="D70" s="143"/>
      <c r="E70" s="143"/>
      <c r="F70" s="143"/>
      <c r="G70" s="143"/>
      <c r="H70" s="143"/>
      <c r="I70" s="143"/>
      <c r="J70" s="143"/>
      <c r="K70" s="143"/>
      <c r="L70" s="143"/>
      <c r="M70" s="143"/>
      <c r="N70" s="143"/>
      <c r="O70" s="143"/>
      <c r="P70" s="143"/>
      <c r="Q70" s="143"/>
      <c r="R70" s="143"/>
      <c r="S70" s="143"/>
      <c r="T70" s="143"/>
      <c r="U70" s="143"/>
      <c r="V70" s="143"/>
      <c r="W70" s="143"/>
      <c r="X70" s="143"/>
      <c r="Y70" s="143"/>
      <c r="Z70" s="143"/>
      <c r="AA70" s="143"/>
      <c r="AB70" s="143"/>
      <c r="AC70" s="143"/>
      <c r="AD70" s="143"/>
      <c r="AE70" s="143"/>
      <c r="AF70" s="143"/>
      <c r="AG70" s="143"/>
      <c r="AH70" s="143"/>
      <c r="AI70" s="143"/>
      <c r="AJ70" s="143"/>
      <c r="AK70" s="143"/>
      <c r="AL70" s="143"/>
      <c r="AM70" s="143"/>
      <c r="AN70" s="143"/>
      <c r="AO70" s="143"/>
      <c r="AP70" s="143"/>
      <c r="AQ70" s="143"/>
      <c r="AR70" s="143"/>
      <c r="AZ70" s="143"/>
      <c r="BA70" s="143"/>
      <c r="BB70" s="143"/>
      <c r="BC70" s="143"/>
      <c r="BD70" s="143"/>
      <c r="BE70" s="143"/>
      <c r="BF70" s="143"/>
      <c r="BG70" s="143"/>
      <c r="BH70" s="143"/>
      <c r="BI70" s="143"/>
      <c r="BJ70" s="143"/>
      <c r="BK70" s="143"/>
      <c r="BL70" s="143"/>
      <c r="BM70" s="143"/>
      <c r="BN70" s="143"/>
      <c r="BO70" s="143"/>
      <c r="BP70" s="143"/>
      <c r="BQ70" s="143"/>
      <c r="BR70" s="143"/>
      <c r="BS70" s="143"/>
      <c r="BT70" s="143"/>
      <c r="BU70" s="143"/>
      <c r="BV70" s="143"/>
      <c r="BW70" s="143"/>
      <c r="BX70" s="143"/>
    </row>
    <row r="71" spans="2:76" ht="12" customHeight="1" x14ac:dyDescent="0.2">
      <c r="B71" s="143"/>
      <c r="C71" s="143"/>
      <c r="D71" s="143"/>
      <c r="E71" s="143"/>
      <c r="F71" s="143"/>
      <c r="G71" s="143"/>
      <c r="H71" s="143"/>
      <c r="I71" s="143"/>
      <c r="J71" s="143"/>
      <c r="K71" s="143"/>
      <c r="L71" s="143"/>
      <c r="M71" s="143"/>
      <c r="N71" s="143"/>
      <c r="O71" s="143"/>
      <c r="P71" s="143"/>
      <c r="Q71" s="143"/>
      <c r="R71" s="143"/>
      <c r="S71" s="143"/>
      <c r="T71" s="143"/>
      <c r="U71" s="143"/>
      <c r="V71" s="143"/>
      <c r="W71" s="143"/>
      <c r="X71" s="143"/>
      <c r="Y71" s="143"/>
      <c r="Z71" s="143"/>
      <c r="AA71" s="143"/>
      <c r="AB71" s="143"/>
      <c r="AC71" s="143"/>
      <c r="AD71" s="143"/>
      <c r="AE71" s="143"/>
      <c r="AF71" s="143"/>
      <c r="AG71" s="143"/>
      <c r="AH71" s="143"/>
      <c r="AI71" s="143"/>
      <c r="AJ71" s="143"/>
      <c r="AK71" s="143"/>
      <c r="AL71" s="143"/>
      <c r="AM71" s="143"/>
      <c r="AN71" s="143"/>
      <c r="AO71" s="143"/>
      <c r="AP71" s="143"/>
      <c r="AQ71" s="143"/>
      <c r="AR71" s="143"/>
      <c r="AZ71" s="143"/>
      <c r="BA71" s="143"/>
      <c r="BB71" s="143"/>
      <c r="BC71" s="143"/>
      <c r="BD71" s="143"/>
      <c r="BE71" s="143"/>
      <c r="BF71" s="143"/>
      <c r="BG71" s="143"/>
      <c r="BH71" s="143"/>
      <c r="BI71" s="143"/>
      <c r="BJ71" s="143"/>
      <c r="BK71" s="143"/>
      <c r="BL71" s="143"/>
      <c r="BM71" s="143"/>
      <c r="BN71" s="143"/>
      <c r="BO71" s="143"/>
      <c r="BP71" s="143"/>
      <c r="BQ71" s="143"/>
      <c r="BR71" s="143"/>
      <c r="BS71" s="143"/>
      <c r="BT71" s="143"/>
      <c r="BU71" s="143"/>
      <c r="BV71" s="143"/>
      <c r="BW71" s="143"/>
      <c r="BX71" s="143"/>
    </row>
    <row r="72" spans="2:76" ht="12" customHeight="1" x14ac:dyDescent="0.2">
      <c r="B72" s="143"/>
      <c r="C72" s="143"/>
      <c r="D72" s="143"/>
      <c r="E72" s="143"/>
      <c r="F72" s="143"/>
      <c r="G72" s="143"/>
      <c r="H72" s="143"/>
      <c r="I72" s="143"/>
      <c r="J72" s="143"/>
      <c r="K72" s="143"/>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143"/>
      <c r="AI72" s="143"/>
      <c r="AJ72" s="143"/>
      <c r="AK72" s="143"/>
      <c r="AL72" s="143"/>
      <c r="AM72" s="143"/>
      <c r="AN72" s="143"/>
      <c r="AO72" s="143"/>
      <c r="AP72" s="143"/>
      <c r="AQ72" s="143"/>
      <c r="AR72" s="143"/>
      <c r="AZ72" s="143"/>
      <c r="BA72" s="143"/>
      <c r="BB72" s="143"/>
      <c r="BC72" s="143"/>
      <c r="BD72" s="143"/>
      <c r="BE72" s="143"/>
      <c r="BF72" s="143"/>
      <c r="BG72" s="143"/>
      <c r="BH72" s="143"/>
      <c r="BI72" s="143"/>
      <c r="BJ72" s="143"/>
      <c r="BK72" s="143"/>
      <c r="BL72" s="143"/>
      <c r="BM72" s="143"/>
      <c r="BN72" s="143"/>
      <c r="BO72" s="143"/>
      <c r="BP72" s="143"/>
      <c r="BQ72" s="143"/>
      <c r="BR72" s="143"/>
      <c r="BS72" s="143"/>
      <c r="BT72" s="143"/>
      <c r="BU72" s="143"/>
      <c r="BV72" s="143"/>
      <c r="BW72" s="143"/>
      <c r="BX72" s="143"/>
    </row>
    <row r="73" spans="2:76" ht="12" customHeight="1" x14ac:dyDescent="0.2">
      <c r="B73" s="143"/>
      <c r="C73" s="143"/>
      <c r="D73" s="143"/>
      <c r="E73" s="143"/>
      <c r="F73" s="143"/>
      <c r="G73" s="143"/>
      <c r="H73" s="143"/>
      <c r="I73" s="143"/>
      <c r="J73" s="143"/>
      <c r="K73" s="143"/>
      <c r="L73" s="143"/>
      <c r="M73" s="143"/>
      <c r="N73" s="143"/>
      <c r="O73" s="143"/>
      <c r="P73" s="143"/>
      <c r="Q73" s="143"/>
      <c r="R73" s="143"/>
      <c r="S73" s="143"/>
      <c r="T73" s="143"/>
      <c r="U73" s="143"/>
      <c r="V73" s="143"/>
      <c r="W73" s="143"/>
      <c r="X73" s="143"/>
      <c r="Y73" s="143"/>
      <c r="Z73" s="143"/>
      <c r="AA73" s="143"/>
      <c r="AB73" s="143"/>
      <c r="AC73" s="143"/>
      <c r="AD73" s="143"/>
      <c r="AE73" s="143"/>
      <c r="AF73" s="143"/>
      <c r="AG73" s="143"/>
      <c r="AH73" s="143"/>
      <c r="AI73" s="143"/>
      <c r="AJ73" s="143"/>
      <c r="AK73" s="143"/>
      <c r="AL73" s="143"/>
      <c r="AM73" s="143"/>
      <c r="AN73" s="143"/>
      <c r="AO73" s="143"/>
      <c r="AP73" s="143"/>
      <c r="AQ73" s="143"/>
      <c r="AR73" s="143"/>
      <c r="AZ73" s="143"/>
      <c r="BA73" s="143"/>
      <c r="BB73" s="143"/>
      <c r="BC73" s="143"/>
      <c r="BD73" s="143"/>
      <c r="BE73" s="143"/>
      <c r="BF73" s="143"/>
      <c r="BG73" s="143"/>
      <c r="BH73" s="143"/>
      <c r="BI73" s="143"/>
      <c r="BJ73" s="143"/>
      <c r="BK73" s="143"/>
      <c r="BL73" s="143"/>
      <c r="BM73" s="143"/>
      <c r="BN73" s="143"/>
      <c r="BO73" s="143"/>
      <c r="BP73" s="143"/>
      <c r="BQ73" s="143"/>
      <c r="BR73" s="143"/>
      <c r="BS73" s="143"/>
      <c r="BT73" s="143"/>
      <c r="BU73" s="143"/>
      <c r="BV73" s="143"/>
      <c r="BW73" s="143"/>
      <c r="BX73" s="143"/>
    </row>
    <row r="74" spans="2:76" ht="12" customHeight="1" x14ac:dyDescent="0.2">
      <c r="B74" s="143"/>
      <c r="C74" s="143"/>
      <c r="D74" s="143"/>
      <c r="E74" s="143"/>
      <c r="F74" s="143"/>
      <c r="G74" s="143"/>
      <c r="H74" s="143"/>
      <c r="I74" s="143"/>
      <c r="J74" s="143"/>
      <c r="K74" s="143"/>
      <c r="L74" s="143"/>
      <c r="M74" s="143"/>
      <c r="N74" s="143"/>
      <c r="O74" s="143"/>
      <c r="P74" s="143"/>
      <c r="Q74" s="143"/>
      <c r="R74" s="143"/>
      <c r="S74" s="143"/>
      <c r="T74" s="143"/>
      <c r="U74" s="143"/>
      <c r="V74" s="143"/>
      <c r="W74" s="143"/>
      <c r="X74" s="143"/>
      <c r="Y74" s="143"/>
      <c r="Z74" s="143"/>
      <c r="AA74" s="143"/>
      <c r="AB74" s="143"/>
      <c r="AC74" s="143"/>
      <c r="AD74" s="143"/>
      <c r="AE74" s="143"/>
      <c r="AF74" s="143"/>
      <c r="AG74" s="143"/>
      <c r="AH74" s="143"/>
      <c r="AI74" s="143"/>
      <c r="AJ74" s="143"/>
      <c r="AK74" s="143"/>
      <c r="AL74" s="143"/>
      <c r="AM74" s="143"/>
      <c r="AN74" s="143"/>
      <c r="AO74" s="143"/>
      <c r="AP74" s="143"/>
      <c r="AQ74" s="143"/>
      <c r="AR74" s="143"/>
      <c r="AZ74" s="143"/>
      <c r="BA74" s="143"/>
      <c r="BB74" s="143"/>
      <c r="BC74" s="143"/>
      <c r="BD74" s="143"/>
      <c r="BE74" s="143"/>
      <c r="BF74" s="143"/>
      <c r="BG74" s="143"/>
      <c r="BH74" s="143"/>
      <c r="BI74" s="143"/>
      <c r="BJ74" s="143"/>
      <c r="BK74" s="143"/>
      <c r="BL74" s="143"/>
      <c r="BM74" s="143"/>
      <c r="BN74" s="143"/>
      <c r="BO74" s="143"/>
      <c r="BP74" s="143"/>
      <c r="BQ74" s="143"/>
      <c r="BR74" s="143"/>
      <c r="BS74" s="143"/>
      <c r="BT74" s="143"/>
      <c r="BU74" s="143"/>
      <c r="BV74" s="143"/>
      <c r="BW74" s="143"/>
      <c r="BX74" s="143"/>
    </row>
    <row r="75" spans="2:76" ht="12" customHeight="1" x14ac:dyDescent="0.2">
      <c r="B75" s="143"/>
      <c r="C75" s="143"/>
      <c r="D75" s="143"/>
      <c r="E75" s="143"/>
      <c r="F75" s="143"/>
      <c r="G75" s="143"/>
      <c r="H75" s="143"/>
      <c r="I75" s="143"/>
      <c r="J75" s="143"/>
      <c r="K75" s="143"/>
      <c r="L75" s="143"/>
      <c r="M75" s="143"/>
      <c r="N75" s="143"/>
      <c r="O75" s="143"/>
      <c r="P75" s="143"/>
      <c r="Q75" s="143"/>
      <c r="R75" s="143"/>
      <c r="S75" s="143"/>
      <c r="T75" s="143"/>
      <c r="U75" s="143"/>
      <c r="V75" s="143"/>
      <c r="W75" s="143"/>
      <c r="X75" s="143"/>
      <c r="Y75" s="143"/>
      <c r="Z75" s="143"/>
      <c r="AA75" s="143"/>
      <c r="AB75" s="143"/>
      <c r="AC75" s="143"/>
      <c r="AD75" s="143"/>
      <c r="AE75" s="143"/>
      <c r="AF75" s="143"/>
      <c r="AG75" s="143"/>
      <c r="AH75" s="143"/>
      <c r="AI75" s="143"/>
      <c r="AJ75" s="143"/>
      <c r="AK75" s="143"/>
      <c r="AL75" s="143"/>
      <c r="AM75" s="143"/>
      <c r="AN75" s="143"/>
      <c r="AO75" s="143"/>
      <c r="AP75" s="143"/>
      <c r="AQ75" s="143"/>
      <c r="AR75" s="143"/>
      <c r="AZ75" s="143"/>
      <c r="BA75" s="143"/>
      <c r="BB75" s="143"/>
      <c r="BC75" s="143"/>
      <c r="BD75" s="143"/>
      <c r="BE75" s="143"/>
      <c r="BF75" s="143"/>
      <c r="BG75" s="143"/>
      <c r="BH75" s="143"/>
      <c r="BI75" s="143"/>
      <c r="BJ75" s="143"/>
      <c r="BK75" s="143"/>
      <c r="BL75" s="143"/>
      <c r="BM75" s="143"/>
      <c r="BN75" s="143"/>
      <c r="BO75" s="143"/>
      <c r="BP75" s="143"/>
      <c r="BQ75" s="143"/>
      <c r="BR75" s="143"/>
      <c r="BS75" s="143"/>
      <c r="BT75" s="143"/>
      <c r="BU75" s="143"/>
      <c r="BV75" s="143"/>
      <c r="BW75" s="143"/>
      <c r="BX75" s="143"/>
    </row>
    <row r="76" spans="2:76" ht="12" customHeight="1" x14ac:dyDescent="0.2">
      <c r="B76" s="143"/>
      <c r="C76" s="143"/>
      <c r="D76" s="143"/>
      <c r="E76" s="143"/>
      <c r="F76" s="143"/>
      <c r="G76" s="143"/>
      <c r="H76" s="143"/>
      <c r="I76" s="143"/>
      <c r="J76" s="143"/>
      <c r="K76" s="143"/>
      <c r="L76" s="143"/>
      <c r="M76" s="143"/>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143"/>
      <c r="AP76" s="143"/>
      <c r="AQ76" s="143"/>
      <c r="AR76" s="143"/>
      <c r="AZ76" s="143"/>
      <c r="BA76" s="143"/>
      <c r="BB76" s="143"/>
      <c r="BC76" s="143"/>
      <c r="BD76" s="143"/>
      <c r="BE76" s="143"/>
      <c r="BF76" s="143"/>
      <c r="BG76" s="143"/>
      <c r="BH76" s="143"/>
      <c r="BI76" s="143"/>
      <c r="BJ76" s="143"/>
      <c r="BK76" s="143"/>
      <c r="BL76" s="143"/>
      <c r="BM76" s="143"/>
      <c r="BN76" s="143"/>
      <c r="BO76" s="143"/>
      <c r="BP76" s="143"/>
      <c r="BQ76" s="143"/>
      <c r="BR76" s="143"/>
      <c r="BS76" s="143"/>
      <c r="BT76" s="143"/>
      <c r="BU76" s="143"/>
      <c r="BV76" s="143"/>
      <c r="BW76" s="143"/>
      <c r="BX76" s="143"/>
    </row>
    <row r="77" spans="2:76" ht="12" customHeight="1" x14ac:dyDescent="0.2">
      <c r="B77" s="143"/>
      <c r="C77" s="143"/>
      <c r="D77" s="143"/>
      <c r="E77" s="143"/>
      <c r="F77" s="143"/>
      <c r="G77" s="143"/>
      <c r="H77" s="143"/>
      <c r="I77" s="143"/>
      <c r="J77" s="143"/>
      <c r="K77" s="143"/>
      <c r="L77" s="143"/>
      <c r="M77" s="143"/>
      <c r="N77" s="143"/>
      <c r="O77" s="143"/>
      <c r="P77" s="143"/>
      <c r="Q77" s="143"/>
      <c r="R77" s="143"/>
      <c r="S77" s="143"/>
      <c r="T77" s="143"/>
      <c r="U77" s="143"/>
      <c r="V77" s="143"/>
      <c r="W77" s="143"/>
      <c r="X77" s="143"/>
      <c r="Y77" s="143"/>
      <c r="Z77" s="143"/>
      <c r="AA77" s="143"/>
      <c r="AB77" s="143"/>
      <c r="AC77" s="143"/>
      <c r="AD77" s="143"/>
      <c r="AE77" s="143"/>
      <c r="AF77" s="143"/>
      <c r="AG77" s="143"/>
      <c r="AH77" s="143"/>
      <c r="AI77" s="143"/>
      <c r="AJ77" s="143"/>
      <c r="AK77" s="143"/>
      <c r="AL77" s="143"/>
      <c r="AM77" s="143"/>
      <c r="AN77" s="143"/>
      <c r="AO77" s="143"/>
      <c r="AP77" s="143"/>
      <c r="AQ77" s="143"/>
      <c r="AR77" s="143"/>
      <c r="AZ77" s="143"/>
      <c r="BA77" s="143"/>
      <c r="BB77" s="143"/>
      <c r="BC77" s="143"/>
      <c r="BD77" s="143"/>
      <c r="BE77" s="143"/>
      <c r="BF77" s="143"/>
      <c r="BG77" s="143"/>
      <c r="BH77" s="143"/>
      <c r="BI77" s="143"/>
      <c r="BJ77" s="143"/>
      <c r="BK77" s="143"/>
      <c r="BL77" s="143"/>
      <c r="BM77" s="143"/>
      <c r="BN77" s="143"/>
      <c r="BO77" s="143"/>
      <c r="BP77" s="143"/>
      <c r="BQ77" s="143"/>
      <c r="BR77" s="143"/>
      <c r="BS77" s="143"/>
      <c r="BT77" s="143"/>
      <c r="BU77" s="143"/>
      <c r="BV77" s="143"/>
      <c r="BW77" s="143"/>
      <c r="BX77" s="143"/>
    </row>
    <row r="78" spans="2:76" ht="12" customHeight="1" x14ac:dyDescent="0.2">
      <c r="B78" s="143"/>
      <c r="C78" s="143"/>
      <c r="D78" s="143"/>
      <c r="E78" s="143"/>
      <c r="F78" s="143"/>
      <c r="G78" s="143"/>
      <c r="H78" s="143"/>
      <c r="I78" s="143"/>
      <c r="J78" s="143"/>
      <c r="K78" s="143"/>
      <c r="L78" s="143"/>
      <c r="M78" s="143"/>
      <c r="N78" s="143"/>
      <c r="O78" s="143"/>
      <c r="P78" s="143"/>
      <c r="Q78" s="143"/>
      <c r="R78" s="143"/>
      <c r="S78" s="143"/>
      <c r="T78" s="143"/>
      <c r="U78" s="143"/>
      <c r="V78" s="143"/>
      <c r="W78" s="143"/>
      <c r="X78" s="143"/>
      <c r="Y78" s="143"/>
      <c r="Z78" s="143"/>
      <c r="AA78" s="143"/>
      <c r="AB78" s="143"/>
      <c r="AC78" s="143"/>
      <c r="AD78" s="143"/>
      <c r="AE78" s="143"/>
      <c r="AF78" s="143"/>
      <c r="AG78" s="143"/>
      <c r="AH78" s="143"/>
      <c r="AI78" s="143"/>
      <c r="AJ78" s="143"/>
      <c r="AK78" s="143"/>
      <c r="AL78" s="143"/>
      <c r="AM78" s="143"/>
      <c r="AN78" s="143"/>
      <c r="AO78" s="143"/>
      <c r="AP78" s="143"/>
      <c r="AQ78" s="143"/>
      <c r="AR78" s="143"/>
      <c r="AZ78" s="143"/>
      <c r="BA78" s="143"/>
      <c r="BB78" s="143"/>
      <c r="BC78" s="143"/>
      <c r="BD78" s="143"/>
      <c r="BE78" s="143"/>
      <c r="BF78" s="143"/>
      <c r="BG78" s="143"/>
      <c r="BH78" s="143"/>
      <c r="BI78" s="143"/>
      <c r="BJ78" s="143"/>
      <c r="BK78" s="143"/>
      <c r="BL78" s="143"/>
      <c r="BM78" s="143"/>
      <c r="BN78" s="143"/>
      <c r="BO78" s="143"/>
      <c r="BP78" s="143"/>
      <c r="BQ78" s="143"/>
      <c r="BR78" s="143"/>
      <c r="BS78" s="143"/>
      <c r="BT78" s="143"/>
      <c r="BU78" s="143"/>
      <c r="BV78" s="143"/>
      <c r="BW78" s="143"/>
      <c r="BX78" s="143"/>
    </row>
    <row r="79" spans="2:76" ht="12" customHeight="1" x14ac:dyDescent="0.2">
      <c r="B79" s="143"/>
      <c r="C79" s="143"/>
      <c r="D79" s="143"/>
      <c r="E79" s="143"/>
      <c r="F79" s="143"/>
      <c r="G79" s="143"/>
      <c r="H79" s="143"/>
      <c r="I79" s="143"/>
      <c r="J79" s="143"/>
      <c r="K79" s="143"/>
      <c r="L79" s="143"/>
      <c r="M79" s="143"/>
      <c r="N79" s="143"/>
      <c r="O79" s="143"/>
      <c r="P79" s="143"/>
      <c r="Q79" s="143"/>
      <c r="R79" s="143"/>
      <c r="S79" s="143"/>
      <c r="T79" s="143"/>
      <c r="U79" s="143"/>
      <c r="V79" s="143"/>
      <c r="W79" s="143"/>
      <c r="X79" s="143"/>
      <c r="Y79" s="143"/>
      <c r="Z79" s="143"/>
      <c r="AA79" s="143"/>
      <c r="AB79" s="143"/>
      <c r="AC79" s="143"/>
      <c r="AD79" s="143"/>
      <c r="AE79" s="143"/>
      <c r="AF79" s="143"/>
      <c r="AG79" s="143"/>
      <c r="AH79" s="143"/>
      <c r="AI79" s="143"/>
      <c r="AJ79" s="143"/>
      <c r="AK79" s="143"/>
      <c r="AL79" s="143"/>
      <c r="AM79" s="143"/>
      <c r="AN79" s="143"/>
      <c r="AO79" s="143"/>
      <c r="AP79" s="143"/>
      <c r="AQ79" s="143"/>
      <c r="AR79" s="143"/>
      <c r="AZ79" s="143"/>
      <c r="BA79" s="143"/>
      <c r="BB79" s="143"/>
      <c r="BC79" s="143"/>
      <c r="BD79" s="143"/>
      <c r="BE79" s="143"/>
      <c r="BF79" s="143"/>
      <c r="BG79" s="143"/>
      <c r="BH79" s="143"/>
      <c r="BI79" s="143"/>
      <c r="BJ79" s="143"/>
      <c r="BK79" s="143"/>
      <c r="BL79" s="143"/>
      <c r="BM79" s="143"/>
      <c r="BN79" s="143"/>
      <c r="BO79" s="143"/>
      <c r="BP79" s="143"/>
      <c r="BQ79" s="143"/>
      <c r="BR79" s="143"/>
      <c r="BS79" s="143"/>
      <c r="BT79" s="143"/>
      <c r="BU79" s="143"/>
      <c r="BV79" s="143"/>
      <c r="BW79" s="143"/>
      <c r="BX79" s="143"/>
    </row>
    <row r="80" spans="2:76" ht="12" customHeight="1" x14ac:dyDescent="0.2">
      <c r="B80" s="143"/>
      <c r="C80" s="143"/>
      <c r="D80" s="143"/>
      <c r="E80" s="143"/>
      <c r="F80" s="143"/>
      <c r="G80" s="143"/>
      <c r="H80" s="143"/>
      <c r="I80" s="143"/>
      <c r="J80" s="143"/>
      <c r="K80" s="143"/>
      <c r="L80" s="143"/>
      <c r="M80" s="143"/>
      <c r="N80" s="143"/>
      <c r="O80" s="143"/>
      <c r="P80" s="143"/>
      <c r="Q80" s="143"/>
      <c r="R80" s="143"/>
      <c r="S80" s="143"/>
      <c r="T80" s="143"/>
      <c r="U80" s="143"/>
      <c r="V80" s="143"/>
      <c r="W80" s="143"/>
      <c r="X80" s="143"/>
      <c r="Y80" s="143"/>
      <c r="Z80" s="143"/>
      <c r="AA80" s="143"/>
      <c r="AB80" s="143"/>
      <c r="AC80" s="143"/>
      <c r="AD80" s="143"/>
      <c r="AE80" s="143"/>
      <c r="AF80" s="143"/>
      <c r="AG80" s="143"/>
      <c r="AH80" s="143"/>
      <c r="AI80" s="143"/>
      <c r="AJ80" s="143"/>
      <c r="AK80" s="143"/>
      <c r="AL80" s="143"/>
      <c r="AM80" s="143"/>
      <c r="AN80" s="143"/>
      <c r="AO80" s="143"/>
      <c r="AP80" s="143"/>
      <c r="AQ80" s="143"/>
      <c r="AR80" s="143"/>
      <c r="AZ80" s="143"/>
      <c r="BA80" s="143"/>
      <c r="BB80" s="143"/>
      <c r="BC80" s="143"/>
      <c r="BD80" s="143"/>
      <c r="BE80" s="143"/>
      <c r="BF80" s="143"/>
      <c r="BG80" s="143"/>
      <c r="BH80" s="143"/>
      <c r="BI80" s="143"/>
      <c r="BJ80" s="143"/>
      <c r="BK80" s="143"/>
      <c r="BL80" s="143"/>
      <c r="BM80" s="143"/>
      <c r="BN80" s="143"/>
      <c r="BO80" s="143"/>
      <c r="BP80" s="143"/>
      <c r="BQ80" s="143"/>
      <c r="BR80" s="143"/>
      <c r="BS80" s="143"/>
      <c r="BT80" s="143"/>
      <c r="BU80" s="143"/>
      <c r="BV80" s="143"/>
      <c r="BW80" s="143"/>
      <c r="BX80" s="143"/>
    </row>
    <row r="81" spans="2:76" ht="12" customHeight="1" x14ac:dyDescent="0.2">
      <c r="B81" s="143"/>
      <c r="C81" s="143"/>
      <c r="D81" s="143"/>
      <c r="E81" s="143"/>
      <c r="F81" s="143"/>
      <c r="G81" s="143"/>
      <c r="H81" s="143"/>
      <c r="I81" s="143"/>
      <c r="J81" s="143"/>
      <c r="K81" s="143"/>
      <c r="L81" s="143"/>
      <c r="M81" s="143"/>
      <c r="N81" s="143"/>
      <c r="O81" s="143"/>
      <c r="P81" s="143"/>
      <c r="Q81" s="143"/>
      <c r="R81" s="143"/>
      <c r="S81" s="143"/>
      <c r="T81" s="143"/>
      <c r="U81" s="143"/>
      <c r="V81" s="143"/>
      <c r="W81" s="143"/>
      <c r="X81" s="143"/>
      <c r="Y81" s="143"/>
      <c r="Z81" s="143"/>
      <c r="AA81" s="143"/>
      <c r="AB81" s="143"/>
      <c r="AC81" s="143"/>
      <c r="AD81" s="143"/>
      <c r="AE81" s="143"/>
      <c r="AF81" s="143"/>
      <c r="AG81" s="143"/>
      <c r="AH81" s="143"/>
      <c r="AI81" s="143"/>
      <c r="AJ81" s="143"/>
      <c r="AK81" s="143"/>
      <c r="AL81" s="143"/>
      <c r="AM81" s="143"/>
      <c r="AN81" s="143"/>
      <c r="AO81" s="143"/>
      <c r="AP81" s="143"/>
      <c r="AQ81" s="143"/>
      <c r="AR81" s="143"/>
      <c r="AZ81" s="143"/>
      <c r="BA81" s="143"/>
      <c r="BB81" s="143"/>
      <c r="BC81" s="143"/>
      <c r="BD81" s="143"/>
      <c r="BE81" s="143"/>
      <c r="BF81" s="143"/>
      <c r="BG81" s="143"/>
      <c r="BH81" s="143"/>
      <c r="BI81" s="143"/>
      <c r="BJ81" s="143"/>
      <c r="BK81" s="143"/>
      <c r="BL81" s="143"/>
      <c r="BM81" s="143"/>
      <c r="BN81" s="143"/>
      <c r="BO81" s="143"/>
      <c r="BP81" s="143"/>
      <c r="BQ81" s="143"/>
      <c r="BR81" s="143"/>
      <c r="BS81" s="143"/>
      <c r="BT81" s="143"/>
      <c r="BU81" s="143"/>
      <c r="BV81" s="143"/>
      <c r="BW81" s="143"/>
      <c r="BX81" s="143"/>
    </row>
    <row r="82" spans="2:76" ht="12" customHeight="1" x14ac:dyDescent="0.2">
      <c r="B82" s="143"/>
      <c r="C82" s="143"/>
      <c r="D82" s="143"/>
      <c r="E82" s="143"/>
      <c r="F82" s="143"/>
      <c r="G82" s="143"/>
      <c r="H82" s="143"/>
      <c r="I82" s="143"/>
      <c r="J82" s="143"/>
      <c r="K82" s="143"/>
      <c r="L82" s="143"/>
      <c r="M82" s="143"/>
      <c r="N82" s="143"/>
      <c r="O82" s="143"/>
      <c r="P82" s="143"/>
      <c r="Q82" s="143"/>
      <c r="R82" s="143"/>
      <c r="S82" s="143"/>
      <c r="T82" s="143"/>
      <c r="U82" s="143"/>
      <c r="V82" s="143"/>
      <c r="W82" s="143"/>
      <c r="X82" s="143"/>
      <c r="Y82" s="143"/>
      <c r="Z82" s="143"/>
      <c r="AA82" s="143"/>
      <c r="AB82" s="143"/>
      <c r="AC82" s="143"/>
      <c r="AD82" s="143"/>
      <c r="AE82" s="143"/>
      <c r="AF82" s="143"/>
      <c r="AG82" s="143"/>
      <c r="AH82" s="143"/>
      <c r="AI82" s="143"/>
      <c r="AJ82" s="143"/>
      <c r="AK82" s="143"/>
      <c r="AL82" s="143"/>
      <c r="AM82" s="143"/>
      <c r="AN82" s="143"/>
      <c r="AO82" s="143"/>
      <c r="AP82" s="143"/>
      <c r="AQ82" s="143"/>
      <c r="AR82" s="143"/>
      <c r="AZ82" s="143"/>
      <c r="BA82" s="143"/>
      <c r="BB82" s="143"/>
      <c r="BC82" s="143"/>
      <c r="BD82" s="143"/>
      <c r="BE82" s="143"/>
      <c r="BF82" s="143"/>
      <c r="BG82" s="143"/>
      <c r="BH82" s="143"/>
      <c r="BI82" s="143"/>
      <c r="BJ82" s="143"/>
      <c r="BK82" s="143"/>
      <c r="BL82" s="143"/>
      <c r="BM82" s="143"/>
      <c r="BN82" s="143"/>
      <c r="BO82" s="143"/>
      <c r="BP82" s="143"/>
      <c r="BQ82" s="143"/>
      <c r="BR82" s="143"/>
      <c r="BS82" s="143"/>
      <c r="BT82" s="143"/>
      <c r="BU82" s="143"/>
      <c r="BV82" s="143"/>
      <c r="BW82" s="143"/>
      <c r="BX82" s="143"/>
    </row>
    <row r="83" spans="2:76" ht="12" customHeight="1" x14ac:dyDescent="0.2">
      <c r="B83" s="143"/>
      <c r="C83" s="143"/>
      <c r="D83" s="143"/>
      <c r="E83" s="143"/>
      <c r="F83" s="143"/>
      <c r="G83" s="143"/>
      <c r="H83" s="143"/>
      <c r="I83" s="143"/>
      <c r="J83" s="143"/>
      <c r="K83" s="143"/>
      <c r="L83" s="143"/>
      <c r="M83" s="143"/>
      <c r="N83" s="143"/>
      <c r="O83" s="143"/>
      <c r="P83" s="143"/>
      <c r="Q83" s="143"/>
      <c r="R83" s="143"/>
      <c r="S83" s="143"/>
      <c r="T83" s="143"/>
      <c r="U83" s="143"/>
      <c r="V83" s="143"/>
      <c r="W83" s="143"/>
      <c r="X83" s="143"/>
      <c r="Y83" s="143"/>
      <c r="Z83" s="143"/>
      <c r="AA83" s="143"/>
      <c r="AB83" s="143"/>
      <c r="AC83" s="143"/>
      <c r="AD83" s="143"/>
      <c r="AE83" s="143"/>
      <c r="AF83" s="143"/>
      <c r="AG83" s="143"/>
      <c r="AH83" s="143"/>
      <c r="AI83" s="143"/>
      <c r="AJ83" s="143"/>
      <c r="AK83" s="143"/>
      <c r="AL83" s="143"/>
      <c r="AM83" s="143"/>
      <c r="AN83" s="143"/>
      <c r="AO83" s="143"/>
      <c r="AP83" s="143"/>
      <c r="AQ83" s="143"/>
      <c r="AR83" s="143"/>
      <c r="AZ83" s="143"/>
      <c r="BA83" s="143"/>
      <c r="BB83" s="143"/>
      <c r="BC83" s="143"/>
      <c r="BD83" s="143"/>
      <c r="BE83" s="143"/>
      <c r="BF83" s="143"/>
      <c r="BG83" s="143"/>
      <c r="BH83" s="143"/>
      <c r="BI83" s="143"/>
      <c r="BJ83" s="143"/>
      <c r="BK83" s="143"/>
      <c r="BL83" s="143"/>
      <c r="BM83" s="143"/>
      <c r="BN83" s="143"/>
      <c r="BO83" s="143"/>
      <c r="BP83" s="143"/>
      <c r="BQ83" s="143"/>
      <c r="BR83" s="143"/>
      <c r="BS83" s="143"/>
      <c r="BT83" s="143"/>
      <c r="BU83" s="143"/>
      <c r="BV83" s="143"/>
      <c r="BW83" s="143"/>
      <c r="BX83" s="143"/>
    </row>
    <row r="84" spans="2:76" ht="12" customHeight="1" x14ac:dyDescent="0.2">
      <c r="B84" s="143"/>
      <c r="C84" s="143"/>
      <c r="D84" s="143"/>
      <c r="E84" s="143"/>
      <c r="F84" s="143"/>
      <c r="G84" s="143"/>
      <c r="H84" s="143"/>
      <c r="I84" s="143"/>
      <c r="J84" s="143"/>
      <c r="K84" s="143"/>
      <c r="L84" s="143"/>
      <c r="M84" s="143"/>
      <c r="N84" s="143"/>
      <c r="O84" s="143"/>
      <c r="P84" s="143"/>
      <c r="Q84" s="143"/>
      <c r="R84" s="143"/>
      <c r="S84" s="143"/>
      <c r="T84" s="143"/>
      <c r="U84" s="143"/>
      <c r="V84" s="143"/>
      <c r="W84" s="143"/>
      <c r="X84" s="143"/>
      <c r="Y84" s="143"/>
      <c r="Z84" s="143"/>
      <c r="AA84" s="143"/>
      <c r="AB84" s="143"/>
      <c r="AC84" s="143"/>
      <c r="AD84" s="143"/>
      <c r="AE84" s="143"/>
      <c r="AF84" s="143"/>
      <c r="AG84" s="143"/>
      <c r="AH84" s="143"/>
      <c r="AI84" s="143"/>
      <c r="AJ84" s="143"/>
      <c r="AK84" s="143"/>
      <c r="AL84" s="143"/>
      <c r="AM84" s="143"/>
      <c r="AN84" s="143"/>
      <c r="AO84" s="143"/>
      <c r="AP84" s="143"/>
      <c r="AQ84" s="143"/>
      <c r="AR84" s="143"/>
      <c r="AZ84" s="143"/>
      <c r="BA84" s="143"/>
      <c r="BB84" s="143"/>
      <c r="BC84" s="143"/>
      <c r="BD84" s="143"/>
      <c r="BE84" s="143"/>
      <c r="BF84" s="143"/>
      <c r="BG84" s="143"/>
      <c r="BH84" s="143"/>
      <c r="BI84" s="143"/>
      <c r="BJ84" s="143"/>
      <c r="BK84" s="143"/>
      <c r="BL84" s="143"/>
      <c r="BM84" s="143"/>
      <c r="BN84" s="143"/>
      <c r="BO84" s="143"/>
      <c r="BP84" s="143"/>
      <c r="BQ84" s="143"/>
      <c r="BR84" s="143"/>
      <c r="BS84" s="143"/>
      <c r="BT84" s="143"/>
      <c r="BU84" s="143"/>
      <c r="BV84" s="143"/>
      <c r="BW84" s="143"/>
      <c r="BX84" s="143"/>
    </row>
    <row r="85" spans="2:76" ht="12" customHeight="1" x14ac:dyDescent="0.2">
      <c r="B85" s="143"/>
      <c r="C85" s="143"/>
      <c r="D85" s="143"/>
      <c r="E85" s="143"/>
      <c r="F85" s="143"/>
      <c r="G85" s="143"/>
      <c r="H85" s="143"/>
      <c r="I85" s="143"/>
      <c r="J85" s="143"/>
      <c r="K85" s="143"/>
      <c r="L85" s="143"/>
      <c r="M85" s="143"/>
      <c r="N85" s="143"/>
      <c r="O85" s="143"/>
      <c r="P85" s="143"/>
      <c r="Q85" s="143"/>
      <c r="R85" s="143"/>
      <c r="S85" s="143"/>
      <c r="T85" s="143"/>
      <c r="U85" s="143"/>
      <c r="V85" s="143"/>
      <c r="W85" s="143"/>
      <c r="X85" s="143"/>
      <c r="Y85" s="143"/>
      <c r="Z85" s="143"/>
      <c r="AA85" s="143"/>
      <c r="AB85" s="143"/>
      <c r="AC85" s="143"/>
      <c r="AD85" s="143"/>
      <c r="AE85" s="143"/>
      <c r="AF85" s="143"/>
      <c r="AG85" s="143"/>
      <c r="AH85" s="143"/>
      <c r="AI85" s="143"/>
      <c r="AJ85" s="143"/>
      <c r="AK85" s="143"/>
      <c r="AL85" s="143"/>
      <c r="AM85" s="143"/>
      <c r="AN85" s="143"/>
      <c r="AO85" s="143"/>
      <c r="AP85" s="143"/>
      <c r="AQ85" s="143"/>
      <c r="AR85" s="143"/>
      <c r="AZ85" s="143"/>
      <c r="BA85" s="143"/>
      <c r="BB85" s="143"/>
      <c r="BC85" s="143"/>
      <c r="BD85" s="143"/>
      <c r="BE85" s="143"/>
      <c r="BF85" s="143"/>
      <c r="BG85" s="143"/>
      <c r="BH85" s="143"/>
      <c r="BI85" s="143"/>
      <c r="BJ85" s="143"/>
      <c r="BK85" s="143"/>
      <c r="BL85" s="143"/>
      <c r="BM85" s="143"/>
      <c r="BN85" s="143"/>
      <c r="BO85" s="143"/>
      <c r="BP85" s="143"/>
      <c r="BQ85" s="143"/>
      <c r="BR85" s="143"/>
      <c r="BS85" s="143"/>
      <c r="BT85" s="143"/>
      <c r="BU85" s="143"/>
      <c r="BV85" s="143"/>
      <c r="BW85" s="143"/>
      <c r="BX85" s="143"/>
    </row>
    <row r="86" spans="2:76" ht="12" customHeight="1" x14ac:dyDescent="0.2">
      <c r="B86" s="143"/>
      <c r="C86" s="143"/>
      <c r="D86" s="143"/>
      <c r="E86" s="143"/>
      <c r="F86" s="143"/>
      <c r="G86" s="143"/>
      <c r="H86" s="143"/>
      <c r="I86" s="143"/>
      <c r="J86" s="143"/>
      <c r="K86" s="143"/>
      <c r="L86" s="143"/>
      <c r="M86" s="143"/>
      <c r="N86" s="143"/>
      <c r="O86" s="143"/>
      <c r="P86" s="143"/>
      <c r="Q86" s="143"/>
      <c r="R86" s="143"/>
      <c r="S86" s="143"/>
      <c r="T86" s="143"/>
      <c r="U86" s="143"/>
      <c r="V86" s="143"/>
      <c r="W86" s="143"/>
      <c r="X86" s="143"/>
      <c r="Y86" s="143"/>
      <c r="Z86" s="143"/>
      <c r="AA86" s="143"/>
      <c r="AB86" s="143"/>
      <c r="AC86" s="143"/>
      <c r="AD86" s="143"/>
      <c r="AE86" s="143"/>
      <c r="AF86" s="143"/>
      <c r="AG86" s="143"/>
      <c r="AH86" s="143"/>
      <c r="AI86" s="143"/>
      <c r="AJ86" s="143"/>
      <c r="AK86" s="143"/>
      <c r="AL86" s="143"/>
      <c r="AM86" s="143"/>
      <c r="AN86" s="143"/>
      <c r="AO86" s="143"/>
      <c r="AP86" s="143"/>
      <c r="AQ86" s="143"/>
      <c r="AR86" s="143"/>
      <c r="AZ86" s="143"/>
      <c r="BA86" s="143"/>
      <c r="BB86" s="143"/>
      <c r="BC86" s="143"/>
      <c r="BD86" s="143"/>
      <c r="BE86" s="143"/>
      <c r="BF86" s="143"/>
      <c r="BG86" s="143"/>
      <c r="BH86" s="143"/>
      <c r="BI86" s="143"/>
      <c r="BJ86" s="143"/>
      <c r="BK86" s="143"/>
      <c r="BL86" s="143"/>
      <c r="BM86" s="143"/>
      <c r="BN86" s="143"/>
      <c r="BO86" s="143"/>
      <c r="BP86" s="143"/>
      <c r="BQ86" s="143"/>
      <c r="BR86" s="143"/>
      <c r="BS86" s="143"/>
      <c r="BT86" s="143"/>
      <c r="BU86" s="143"/>
      <c r="BV86" s="143"/>
      <c r="BW86" s="143"/>
      <c r="BX86" s="143"/>
    </row>
    <row r="87" spans="2:76" ht="12" customHeight="1" x14ac:dyDescent="0.2">
      <c r="B87" s="143"/>
      <c r="C87" s="143"/>
      <c r="D87" s="143"/>
      <c r="E87" s="143"/>
      <c r="F87" s="143"/>
      <c r="G87" s="143"/>
      <c r="H87" s="143"/>
      <c r="I87" s="143"/>
      <c r="J87" s="143"/>
      <c r="K87" s="143"/>
      <c r="L87" s="143"/>
      <c r="M87" s="143"/>
      <c r="N87" s="143"/>
      <c r="O87" s="143"/>
      <c r="P87" s="143"/>
      <c r="Q87" s="143"/>
      <c r="R87" s="143"/>
      <c r="S87" s="143"/>
      <c r="T87" s="143"/>
      <c r="U87" s="143"/>
      <c r="V87" s="143"/>
      <c r="W87" s="143"/>
      <c r="X87" s="143"/>
      <c r="Y87" s="143"/>
      <c r="Z87" s="143"/>
      <c r="AA87" s="143"/>
      <c r="AB87" s="143"/>
      <c r="AC87" s="143"/>
      <c r="AD87" s="143"/>
      <c r="AE87" s="143"/>
      <c r="AF87" s="143"/>
      <c r="AG87" s="143"/>
      <c r="AH87" s="143"/>
      <c r="AI87" s="143"/>
      <c r="AJ87" s="143"/>
      <c r="AK87" s="143"/>
      <c r="AL87" s="143"/>
      <c r="AM87" s="143"/>
      <c r="AN87" s="143"/>
      <c r="AO87" s="143"/>
      <c r="AP87" s="143"/>
      <c r="AQ87" s="143"/>
      <c r="AR87" s="143"/>
      <c r="AZ87" s="143"/>
      <c r="BA87" s="143"/>
      <c r="BB87" s="143"/>
      <c r="BC87" s="143"/>
      <c r="BD87" s="143"/>
      <c r="BE87" s="143"/>
      <c r="BF87" s="143"/>
      <c r="BG87" s="143"/>
      <c r="BH87" s="143"/>
      <c r="BI87" s="143"/>
      <c r="BJ87" s="143"/>
      <c r="BK87" s="143"/>
      <c r="BL87" s="143"/>
      <c r="BM87" s="143"/>
      <c r="BN87" s="143"/>
      <c r="BO87" s="143"/>
      <c r="BP87" s="143"/>
      <c r="BQ87" s="143"/>
      <c r="BR87" s="143"/>
      <c r="BS87" s="143"/>
      <c r="BT87" s="143"/>
      <c r="BU87" s="143"/>
      <c r="BV87" s="143"/>
      <c r="BW87" s="143"/>
      <c r="BX87" s="143"/>
    </row>
    <row r="88" spans="2:76" ht="12" customHeight="1" x14ac:dyDescent="0.2">
      <c r="B88" s="143"/>
      <c r="C88" s="143"/>
      <c r="D88" s="143"/>
      <c r="E88" s="143"/>
      <c r="F88" s="143"/>
      <c r="G88" s="143"/>
      <c r="H88" s="143"/>
      <c r="I88" s="143"/>
      <c r="J88" s="143"/>
      <c r="K88" s="143"/>
      <c r="L88" s="143"/>
      <c r="M88" s="143"/>
      <c r="N88" s="143"/>
      <c r="O88" s="143"/>
      <c r="P88" s="143"/>
      <c r="Q88" s="143"/>
      <c r="R88" s="143"/>
      <c r="S88" s="143"/>
      <c r="T88" s="143"/>
      <c r="U88" s="143"/>
      <c r="V88" s="143"/>
      <c r="W88" s="143"/>
      <c r="X88" s="143"/>
      <c r="Y88" s="143"/>
      <c r="Z88" s="143"/>
      <c r="AA88" s="143"/>
      <c r="AB88" s="143"/>
      <c r="AC88" s="143"/>
      <c r="AD88" s="143"/>
      <c r="AE88" s="143"/>
      <c r="AF88" s="143"/>
      <c r="AG88" s="143"/>
      <c r="AH88" s="143"/>
      <c r="AI88" s="143"/>
      <c r="AJ88" s="143"/>
      <c r="AK88" s="143"/>
      <c r="AL88" s="143"/>
      <c r="AM88" s="143"/>
      <c r="AN88" s="143"/>
      <c r="AO88" s="143"/>
      <c r="AP88" s="143"/>
      <c r="AQ88" s="143"/>
      <c r="AR88" s="143"/>
      <c r="AZ88" s="143"/>
      <c r="BA88" s="143"/>
      <c r="BB88" s="143"/>
      <c r="BC88" s="143"/>
      <c r="BD88" s="143"/>
      <c r="BE88" s="143"/>
      <c r="BF88" s="143"/>
      <c r="BG88" s="143"/>
      <c r="BH88" s="143"/>
      <c r="BI88" s="143"/>
      <c r="BJ88" s="143"/>
      <c r="BK88" s="143"/>
      <c r="BL88" s="143"/>
      <c r="BM88" s="143"/>
      <c r="BN88" s="143"/>
      <c r="BO88" s="143"/>
      <c r="BP88" s="143"/>
      <c r="BQ88" s="143"/>
      <c r="BR88" s="143"/>
      <c r="BS88" s="143"/>
      <c r="BT88" s="143"/>
      <c r="BU88" s="143"/>
      <c r="BV88" s="143"/>
      <c r="BW88" s="143"/>
      <c r="BX88" s="143"/>
    </row>
    <row r="89" spans="2:76" ht="12" customHeight="1" x14ac:dyDescent="0.2">
      <c r="B89" s="143"/>
      <c r="C89" s="143"/>
      <c r="D89" s="143"/>
      <c r="E89" s="143"/>
      <c r="F89" s="143"/>
      <c r="G89" s="143"/>
      <c r="H89" s="143"/>
      <c r="I89" s="143"/>
      <c r="J89" s="143"/>
      <c r="K89" s="143"/>
      <c r="L89" s="143"/>
      <c r="M89" s="143"/>
      <c r="N89" s="143"/>
      <c r="O89" s="143"/>
      <c r="P89" s="143"/>
      <c r="Q89" s="143"/>
      <c r="R89" s="143"/>
      <c r="S89" s="143"/>
      <c r="T89" s="143"/>
      <c r="U89" s="143"/>
      <c r="V89" s="143"/>
      <c r="W89" s="143"/>
      <c r="X89" s="143"/>
      <c r="Y89" s="143"/>
      <c r="Z89" s="143"/>
      <c r="AA89" s="143"/>
      <c r="AB89" s="143"/>
      <c r="AC89" s="143"/>
      <c r="AD89" s="143"/>
      <c r="AE89" s="143"/>
      <c r="AF89" s="143"/>
      <c r="AG89" s="143"/>
      <c r="AH89" s="143"/>
      <c r="AI89" s="143"/>
      <c r="AJ89" s="143"/>
      <c r="AK89" s="143"/>
      <c r="AL89" s="143"/>
      <c r="AM89" s="143"/>
      <c r="AN89" s="143"/>
      <c r="AO89" s="143"/>
      <c r="AP89" s="143"/>
      <c r="AQ89" s="143"/>
      <c r="AR89" s="143"/>
      <c r="AZ89" s="143"/>
      <c r="BA89" s="143"/>
      <c r="BB89" s="143"/>
      <c r="BC89" s="143"/>
      <c r="BD89" s="143"/>
      <c r="BE89" s="143"/>
      <c r="BF89" s="143"/>
      <c r="BG89" s="143"/>
      <c r="BH89" s="143"/>
      <c r="BI89" s="143"/>
      <c r="BJ89" s="143"/>
      <c r="BK89" s="143"/>
      <c r="BL89" s="143"/>
      <c r="BM89" s="143"/>
      <c r="BN89" s="143"/>
      <c r="BO89" s="143"/>
      <c r="BP89" s="143"/>
      <c r="BQ89" s="143"/>
      <c r="BR89" s="143"/>
      <c r="BS89" s="143"/>
      <c r="BT89" s="143"/>
      <c r="BU89" s="143"/>
      <c r="BV89" s="143"/>
      <c r="BW89" s="143"/>
      <c r="BX89" s="143"/>
    </row>
    <row r="90" spans="2:76" ht="12" customHeight="1" x14ac:dyDescent="0.2">
      <c r="B90" s="143"/>
      <c r="C90" s="143"/>
      <c r="D90" s="143"/>
      <c r="E90" s="143"/>
      <c r="F90" s="143"/>
      <c r="G90" s="143"/>
      <c r="H90" s="143"/>
      <c r="I90" s="143"/>
      <c r="J90" s="143"/>
      <c r="K90" s="143"/>
      <c r="L90" s="143"/>
      <c r="M90" s="143"/>
      <c r="N90" s="143"/>
      <c r="O90" s="143"/>
      <c r="P90" s="143"/>
      <c r="Q90" s="143"/>
      <c r="R90" s="143"/>
      <c r="S90" s="143"/>
      <c r="T90" s="143"/>
      <c r="U90" s="143"/>
      <c r="V90" s="143"/>
      <c r="W90" s="143"/>
      <c r="X90" s="143"/>
      <c r="Y90" s="143"/>
      <c r="Z90" s="143"/>
      <c r="AA90" s="143"/>
      <c r="AB90" s="143"/>
      <c r="AC90" s="143"/>
      <c r="AD90" s="143"/>
      <c r="AE90" s="143"/>
      <c r="AF90" s="143"/>
      <c r="AG90" s="143"/>
      <c r="AH90" s="143"/>
      <c r="AI90" s="143"/>
      <c r="AJ90" s="143"/>
      <c r="AK90" s="143"/>
      <c r="AL90" s="143"/>
      <c r="AM90" s="143"/>
      <c r="AN90" s="143"/>
      <c r="AO90" s="143"/>
      <c r="AP90" s="143"/>
      <c r="AQ90" s="143"/>
      <c r="AR90" s="143"/>
      <c r="AZ90" s="143"/>
      <c r="BA90" s="143"/>
      <c r="BB90" s="143"/>
      <c r="BC90" s="143"/>
      <c r="BD90" s="143"/>
      <c r="BE90" s="143"/>
      <c r="BF90" s="143"/>
      <c r="BG90" s="143"/>
      <c r="BH90" s="143"/>
      <c r="BI90" s="143"/>
      <c r="BJ90" s="143"/>
      <c r="BK90" s="143"/>
      <c r="BL90" s="143"/>
      <c r="BM90" s="143"/>
      <c r="BN90" s="143"/>
      <c r="BO90" s="143"/>
      <c r="BP90" s="143"/>
      <c r="BQ90" s="143"/>
      <c r="BR90" s="143"/>
      <c r="BS90" s="143"/>
      <c r="BT90" s="143"/>
      <c r="BU90" s="143"/>
      <c r="BV90" s="143"/>
      <c r="BW90" s="143"/>
      <c r="BX90" s="143"/>
    </row>
    <row r="91" spans="2:76" ht="12" customHeight="1" x14ac:dyDescent="0.2">
      <c r="B91" s="143"/>
      <c r="C91" s="143"/>
      <c r="D91" s="143"/>
      <c r="E91" s="143"/>
      <c r="F91" s="143"/>
      <c r="G91" s="143"/>
      <c r="H91" s="143"/>
      <c r="I91" s="143"/>
      <c r="J91" s="143"/>
      <c r="K91" s="143"/>
      <c r="L91" s="143"/>
      <c r="M91" s="143"/>
      <c r="N91" s="143"/>
      <c r="O91" s="143"/>
      <c r="P91" s="143"/>
      <c r="Q91" s="143"/>
      <c r="R91" s="143"/>
      <c r="S91" s="143"/>
      <c r="T91" s="143"/>
      <c r="U91" s="143"/>
      <c r="V91" s="143"/>
      <c r="W91" s="143"/>
      <c r="X91" s="143"/>
      <c r="Y91" s="143"/>
      <c r="Z91" s="143"/>
      <c r="AA91" s="143"/>
      <c r="AB91" s="143"/>
      <c r="AC91" s="143"/>
      <c r="AD91" s="143"/>
      <c r="AE91" s="143"/>
      <c r="AF91" s="143"/>
      <c r="AG91" s="143"/>
      <c r="AH91" s="143"/>
      <c r="AI91" s="143"/>
      <c r="AJ91" s="143"/>
      <c r="AK91" s="143"/>
      <c r="AL91" s="143"/>
      <c r="AM91" s="143"/>
      <c r="AN91" s="143"/>
      <c r="AO91" s="143"/>
      <c r="AP91" s="143"/>
      <c r="AQ91" s="143"/>
      <c r="AR91" s="143"/>
      <c r="AZ91" s="143"/>
      <c r="BA91" s="143"/>
      <c r="BB91" s="143"/>
      <c r="BC91" s="143"/>
      <c r="BD91" s="143"/>
      <c r="BE91" s="143"/>
      <c r="BF91" s="143"/>
      <c r="BG91" s="143"/>
      <c r="BH91" s="143"/>
      <c r="BI91" s="143"/>
      <c r="BJ91" s="143"/>
      <c r="BK91" s="143"/>
      <c r="BL91" s="143"/>
      <c r="BM91" s="143"/>
      <c r="BN91" s="143"/>
      <c r="BO91" s="143"/>
      <c r="BP91" s="143"/>
      <c r="BQ91" s="143"/>
      <c r="BR91" s="143"/>
      <c r="BS91" s="143"/>
      <c r="BT91" s="143"/>
      <c r="BU91" s="143"/>
      <c r="BV91" s="143"/>
      <c r="BW91" s="143"/>
      <c r="BX91" s="143"/>
    </row>
    <row r="92" spans="2:76" ht="12" customHeight="1" x14ac:dyDescent="0.2">
      <c r="B92" s="143"/>
      <c r="C92" s="143"/>
      <c r="D92" s="143"/>
      <c r="E92" s="143"/>
      <c r="F92" s="143"/>
      <c r="G92" s="143"/>
      <c r="H92" s="143"/>
      <c r="I92" s="143"/>
      <c r="J92" s="143"/>
      <c r="K92" s="143"/>
      <c r="L92" s="143"/>
      <c r="M92" s="143"/>
      <c r="N92" s="143"/>
      <c r="O92" s="143"/>
      <c r="P92" s="143"/>
      <c r="Q92" s="143"/>
      <c r="R92" s="143"/>
      <c r="S92" s="143"/>
      <c r="T92" s="143"/>
      <c r="U92" s="143"/>
      <c r="V92" s="143"/>
      <c r="W92" s="143"/>
      <c r="X92" s="143"/>
      <c r="Y92" s="143"/>
      <c r="Z92" s="143"/>
      <c r="AA92" s="143"/>
      <c r="AB92" s="143"/>
      <c r="AC92" s="143"/>
      <c r="AD92" s="143"/>
      <c r="AE92" s="143"/>
      <c r="AF92" s="143"/>
      <c r="AG92" s="143"/>
      <c r="AH92" s="143"/>
      <c r="AI92" s="143"/>
      <c r="AJ92" s="143"/>
      <c r="AK92" s="143"/>
      <c r="AL92" s="143"/>
      <c r="AM92" s="143"/>
      <c r="AN92" s="143"/>
      <c r="AO92" s="143"/>
      <c r="AP92" s="143"/>
      <c r="AQ92" s="143"/>
      <c r="AR92" s="143"/>
      <c r="AZ92" s="143"/>
      <c r="BA92" s="143"/>
      <c r="BB92" s="143"/>
      <c r="BC92" s="143"/>
      <c r="BD92" s="143"/>
      <c r="BE92" s="143"/>
      <c r="BF92" s="143"/>
      <c r="BG92" s="143"/>
      <c r="BH92" s="143"/>
      <c r="BI92" s="143"/>
      <c r="BJ92" s="143"/>
      <c r="BK92" s="143"/>
      <c r="BL92" s="143"/>
      <c r="BM92" s="143"/>
      <c r="BN92" s="143"/>
      <c r="BO92" s="143"/>
      <c r="BP92" s="143"/>
      <c r="BQ92" s="143"/>
      <c r="BR92" s="143"/>
      <c r="BS92" s="143"/>
      <c r="BT92" s="143"/>
      <c r="BU92" s="143"/>
      <c r="BV92" s="143"/>
      <c r="BW92" s="143"/>
      <c r="BX92" s="143"/>
    </row>
    <row r="93" spans="2:76" ht="12" customHeight="1" x14ac:dyDescent="0.2">
      <c r="B93" s="143"/>
      <c r="C93" s="143"/>
      <c r="D93" s="143"/>
      <c r="E93" s="143"/>
      <c r="F93" s="143"/>
      <c r="G93" s="143"/>
      <c r="H93" s="143"/>
      <c r="I93" s="143"/>
      <c r="J93" s="143"/>
      <c r="K93" s="143"/>
      <c r="L93" s="143"/>
      <c r="M93" s="143"/>
      <c r="N93" s="143"/>
      <c r="O93" s="143"/>
      <c r="P93" s="143"/>
      <c r="Q93" s="143"/>
      <c r="R93" s="143"/>
      <c r="S93" s="143"/>
      <c r="T93" s="143"/>
      <c r="U93" s="143"/>
      <c r="V93" s="143"/>
      <c r="W93" s="143"/>
      <c r="X93" s="143"/>
      <c r="Y93" s="143"/>
      <c r="Z93" s="143"/>
      <c r="AA93" s="143"/>
      <c r="AB93" s="143"/>
      <c r="AC93" s="143"/>
      <c r="AD93" s="143"/>
      <c r="AE93" s="143"/>
      <c r="AF93" s="143"/>
      <c r="AG93" s="143"/>
      <c r="AH93" s="143"/>
      <c r="AI93" s="143"/>
      <c r="AJ93" s="143"/>
      <c r="AK93" s="143"/>
      <c r="AL93" s="143"/>
      <c r="AM93" s="143"/>
      <c r="AN93" s="143"/>
      <c r="AO93" s="143"/>
      <c r="AP93" s="143"/>
      <c r="AQ93" s="143"/>
      <c r="AR93" s="143"/>
      <c r="AZ93" s="143"/>
      <c r="BA93" s="143"/>
      <c r="BB93" s="143"/>
      <c r="BC93" s="143"/>
      <c r="BD93" s="143"/>
      <c r="BE93" s="143"/>
      <c r="BF93" s="143"/>
      <c r="BG93" s="143"/>
      <c r="BH93" s="143"/>
      <c r="BI93" s="143"/>
      <c r="BJ93" s="143"/>
      <c r="BK93" s="143"/>
      <c r="BL93" s="143"/>
      <c r="BM93" s="143"/>
      <c r="BN93" s="143"/>
      <c r="BO93" s="143"/>
      <c r="BP93" s="143"/>
      <c r="BQ93" s="143"/>
      <c r="BR93" s="143"/>
      <c r="BS93" s="143"/>
      <c r="BT93" s="143"/>
      <c r="BU93" s="143"/>
      <c r="BV93" s="143"/>
      <c r="BW93" s="143"/>
      <c r="BX93" s="143"/>
    </row>
    <row r="94" spans="2:76" ht="12" customHeight="1" x14ac:dyDescent="0.2">
      <c r="B94" s="143"/>
      <c r="C94" s="143"/>
      <c r="D94" s="143"/>
      <c r="E94" s="143"/>
      <c r="F94" s="143"/>
      <c r="G94" s="143"/>
      <c r="H94" s="143"/>
      <c r="I94" s="143"/>
      <c r="J94" s="143"/>
      <c r="K94" s="143"/>
      <c r="L94" s="143"/>
      <c r="M94" s="143"/>
      <c r="N94" s="143"/>
      <c r="O94" s="143"/>
      <c r="P94" s="143"/>
      <c r="Q94" s="143"/>
      <c r="R94" s="143"/>
      <c r="S94" s="143"/>
      <c r="T94" s="143"/>
      <c r="U94" s="143"/>
      <c r="V94" s="143"/>
      <c r="W94" s="143"/>
      <c r="X94" s="143"/>
      <c r="Y94" s="143"/>
      <c r="Z94" s="143"/>
      <c r="AA94" s="143"/>
      <c r="AB94" s="143"/>
      <c r="AC94" s="143"/>
      <c r="AD94" s="143"/>
      <c r="AE94" s="143"/>
      <c r="AF94" s="143"/>
      <c r="AG94" s="143"/>
      <c r="AH94" s="143"/>
      <c r="AI94" s="143"/>
      <c r="AJ94" s="143"/>
      <c r="AK94" s="143"/>
      <c r="AL94" s="143"/>
      <c r="AM94" s="143"/>
      <c r="AN94" s="143"/>
      <c r="AO94" s="143"/>
      <c r="AP94" s="143"/>
      <c r="AQ94" s="143"/>
      <c r="AR94" s="143"/>
      <c r="AZ94" s="143"/>
      <c r="BA94" s="143"/>
      <c r="BB94" s="143"/>
      <c r="BC94" s="143"/>
      <c r="BD94" s="143"/>
      <c r="BE94" s="143"/>
      <c r="BF94" s="143"/>
      <c r="BG94" s="143"/>
      <c r="BH94" s="143"/>
      <c r="BI94" s="143"/>
      <c r="BJ94" s="143"/>
      <c r="BK94" s="143"/>
      <c r="BL94" s="143"/>
      <c r="BM94" s="143"/>
      <c r="BN94" s="143"/>
      <c r="BO94" s="143"/>
      <c r="BP94" s="143"/>
      <c r="BQ94" s="143"/>
      <c r="BR94" s="143"/>
      <c r="BS94" s="143"/>
      <c r="BT94" s="143"/>
      <c r="BU94" s="143"/>
      <c r="BV94" s="143"/>
      <c r="BW94" s="143"/>
      <c r="BX94" s="143"/>
    </row>
    <row r="95" spans="2:76" ht="12" customHeight="1" x14ac:dyDescent="0.2">
      <c r="B95" s="143"/>
      <c r="C95" s="143"/>
      <c r="D95" s="143"/>
      <c r="E95" s="143"/>
      <c r="F95" s="143"/>
      <c r="G95" s="143"/>
      <c r="H95" s="143"/>
      <c r="I95" s="143"/>
      <c r="J95" s="143"/>
      <c r="K95" s="143"/>
      <c r="L95" s="143"/>
      <c r="M95" s="143"/>
      <c r="N95" s="143"/>
      <c r="O95" s="143"/>
      <c r="P95" s="143"/>
      <c r="Q95" s="143"/>
      <c r="R95" s="143"/>
      <c r="S95" s="143"/>
      <c r="T95" s="143"/>
      <c r="U95" s="143"/>
      <c r="V95" s="143"/>
      <c r="W95" s="143"/>
      <c r="X95" s="143"/>
      <c r="Y95" s="143"/>
      <c r="Z95" s="143"/>
      <c r="AA95" s="143"/>
      <c r="AB95" s="143"/>
      <c r="AC95" s="143"/>
      <c r="AD95" s="143"/>
      <c r="AE95" s="143"/>
      <c r="AF95" s="143"/>
      <c r="AG95" s="143"/>
      <c r="AH95" s="143"/>
      <c r="AI95" s="143"/>
      <c r="AJ95" s="143"/>
      <c r="AK95" s="143"/>
      <c r="AL95" s="143"/>
      <c r="AM95" s="143"/>
      <c r="AN95" s="143"/>
      <c r="AO95" s="143"/>
      <c r="AP95" s="143"/>
      <c r="AQ95" s="143"/>
      <c r="AR95" s="143"/>
      <c r="AZ95" s="143"/>
      <c r="BA95" s="143"/>
      <c r="BB95" s="143"/>
      <c r="BC95" s="143"/>
      <c r="BD95" s="143"/>
      <c r="BE95" s="143"/>
      <c r="BF95" s="143"/>
      <c r="BG95" s="143"/>
      <c r="BH95" s="143"/>
      <c r="BI95" s="143"/>
      <c r="BJ95" s="143"/>
      <c r="BK95" s="143"/>
      <c r="BL95" s="143"/>
      <c r="BM95" s="143"/>
      <c r="BN95" s="143"/>
      <c r="BO95" s="143"/>
      <c r="BP95" s="143"/>
      <c r="BQ95" s="143"/>
      <c r="BR95" s="143"/>
      <c r="BS95" s="143"/>
      <c r="BT95" s="143"/>
      <c r="BU95" s="143"/>
      <c r="BV95" s="143"/>
      <c r="BW95" s="143"/>
      <c r="BX95" s="143"/>
    </row>
    <row r="96" spans="2:76" ht="12" customHeight="1" x14ac:dyDescent="0.2">
      <c r="B96" s="143"/>
      <c r="C96" s="143"/>
      <c r="D96" s="143"/>
      <c r="E96" s="143"/>
      <c r="F96" s="143"/>
      <c r="G96" s="143"/>
      <c r="H96" s="143"/>
      <c r="I96" s="143"/>
      <c r="J96" s="143"/>
      <c r="K96" s="143"/>
      <c r="L96" s="143"/>
      <c r="M96" s="143"/>
      <c r="N96" s="143"/>
      <c r="O96" s="143"/>
      <c r="P96" s="143"/>
      <c r="Q96" s="143"/>
      <c r="R96" s="143"/>
      <c r="S96" s="143"/>
      <c r="T96" s="143"/>
      <c r="U96" s="143"/>
      <c r="V96" s="143"/>
      <c r="W96" s="143"/>
      <c r="X96" s="143"/>
      <c r="Y96" s="143"/>
      <c r="Z96" s="143"/>
      <c r="AA96" s="143"/>
      <c r="AB96" s="143"/>
      <c r="AC96" s="143"/>
      <c r="AD96" s="143"/>
      <c r="AE96" s="143"/>
      <c r="AF96" s="143"/>
      <c r="AG96" s="143"/>
      <c r="AH96" s="143"/>
      <c r="AI96" s="143"/>
      <c r="AJ96" s="143"/>
      <c r="AK96" s="143"/>
      <c r="AL96" s="143"/>
      <c r="AM96" s="143"/>
      <c r="AN96" s="143"/>
      <c r="AO96" s="143"/>
      <c r="AP96" s="143"/>
      <c r="AQ96" s="143"/>
      <c r="AR96" s="143"/>
      <c r="AZ96" s="143"/>
      <c r="BA96" s="143"/>
      <c r="BB96" s="143"/>
      <c r="BC96" s="143"/>
      <c r="BD96" s="143"/>
      <c r="BE96" s="143"/>
      <c r="BF96" s="143"/>
      <c r="BG96" s="143"/>
      <c r="BH96" s="143"/>
      <c r="BI96" s="143"/>
      <c r="BJ96" s="143"/>
      <c r="BK96" s="143"/>
      <c r="BL96" s="143"/>
      <c r="BM96" s="143"/>
      <c r="BN96" s="143"/>
      <c r="BO96" s="143"/>
      <c r="BP96" s="143"/>
      <c r="BQ96" s="143"/>
      <c r="BR96" s="143"/>
      <c r="BS96" s="143"/>
      <c r="BT96" s="143"/>
      <c r="BU96" s="143"/>
      <c r="BV96" s="143"/>
      <c r="BW96" s="143"/>
      <c r="BX96" s="143"/>
    </row>
    <row r="97" spans="2:76" ht="12" customHeight="1" x14ac:dyDescent="0.2">
      <c r="B97" s="143"/>
      <c r="C97" s="143"/>
      <c r="D97" s="143"/>
      <c r="E97" s="143"/>
      <c r="F97" s="143"/>
      <c r="G97" s="143"/>
      <c r="H97" s="143"/>
      <c r="I97" s="143"/>
      <c r="J97" s="143"/>
      <c r="K97" s="143"/>
      <c r="L97" s="143"/>
      <c r="M97" s="143"/>
      <c r="N97" s="143"/>
      <c r="O97" s="143"/>
      <c r="P97" s="143"/>
      <c r="Q97" s="143"/>
      <c r="R97" s="143"/>
      <c r="S97" s="143"/>
      <c r="T97" s="143"/>
      <c r="U97" s="143"/>
      <c r="V97" s="143"/>
      <c r="W97" s="143"/>
      <c r="X97" s="143"/>
      <c r="Y97" s="143"/>
      <c r="Z97" s="143"/>
      <c r="AA97" s="143"/>
      <c r="AB97" s="143"/>
      <c r="AC97" s="143"/>
      <c r="AD97" s="143"/>
      <c r="AE97" s="143"/>
      <c r="AF97" s="143"/>
      <c r="AG97" s="143"/>
      <c r="AH97" s="143"/>
      <c r="AI97" s="143"/>
      <c r="AJ97" s="143"/>
      <c r="AK97" s="143"/>
      <c r="AL97" s="143"/>
      <c r="AM97" s="143"/>
      <c r="AN97" s="143"/>
      <c r="AO97" s="143"/>
      <c r="AP97" s="143"/>
      <c r="AQ97" s="143"/>
      <c r="AR97" s="143"/>
      <c r="AZ97" s="143"/>
      <c r="BA97" s="143"/>
      <c r="BB97" s="143"/>
      <c r="BC97" s="143"/>
      <c r="BD97" s="143"/>
      <c r="BE97" s="143"/>
      <c r="BF97" s="143"/>
      <c r="BG97" s="143"/>
      <c r="BH97" s="143"/>
      <c r="BI97" s="143"/>
      <c r="BJ97" s="143"/>
      <c r="BK97" s="143"/>
      <c r="BL97" s="143"/>
      <c r="BM97" s="143"/>
      <c r="BN97" s="143"/>
      <c r="BO97" s="143"/>
      <c r="BP97" s="143"/>
      <c r="BQ97" s="143"/>
      <c r="BR97" s="143"/>
      <c r="BS97" s="143"/>
      <c r="BT97" s="143"/>
      <c r="BU97" s="143"/>
      <c r="BV97" s="143"/>
      <c r="BW97" s="143"/>
      <c r="BX97" s="143"/>
    </row>
    <row r="98" spans="2:76" ht="12" customHeight="1" x14ac:dyDescent="0.2">
      <c r="B98" s="143"/>
      <c r="C98" s="143"/>
      <c r="D98" s="143"/>
      <c r="E98" s="143"/>
      <c r="F98" s="143"/>
      <c r="G98" s="143"/>
      <c r="H98" s="143"/>
      <c r="I98" s="143"/>
      <c r="J98" s="143"/>
      <c r="K98" s="143"/>
      <c r="L98" s="143"/>
      <c r="M98" s="143"/>
      <c r="N98" s="143"/>
      <c r="O98" s="143"/>
      <c r="P98" s="143"/>
      <c r="Q98" s="143"/>
      <c r="R98" s="143"/>
      <c r="S98" s="143"/>
      <c r="T98" s="143"/>
      <c r="U98" s="143"/>
      <c r="V98" s="143"/>
      <c r="W98" s="143"/>
      <c r="X98" s="143"/>
      <c r="Y98" s="143"/>
      <c r="Z98" s="143"/>
      <c r="AA98" s="143"/>
      <c r="AB98" s="143"/>
      <c r="AC98" s="143"/>
      <c r="AD98" s="143"/>
      <c r="AE98" s="143"/>
      <c r="AF98" s="143"/>
      <c r="AG98" s="143"/>
      <c r="AH98" s="143"/>
      <c r="AI98" s="143"/>
      <c r="AJ98" s="143"/>
      <c r="AK98" s="143"/>
      <c r="AL98" s="143"/>
      <c r="AM98" s="143"/>
      <c r="AN98" s="143"/>
      <c r="AO98" s="143"/>
      <c r="AP98" s="143"/>
      <c r="AQ98" s="143"/>
      <c r="AR98" s="143"/>
      <c r="AZ98" s="143"/>
      <c r="BA98" s="143"/>
      <c r="BB98" s="143"/>
      <c r="BC98" s="143"/>
      <c r="BD98" s="143"/>
      <c r="BE98" s="143"/>
      <c r="BF98" s="143"/>
      <c r="BG98" s="143"/>
      <c r="BH98" s="143"/>
      <c r="BI98" s="143"/>
      <c r="BJ98" s="143"/>
      <c r="BK98" s="143"/>
      <c r="BL98" s="143"/>
      <c r="BM98" s="143"/>
      <c r="BN98" s="143"/>
      <c r="BO98" s="143"/>
      <c r="BP98" s="143"/>
      <c r="BQ98" s="143"/>
      <c r="BR98" s="143"/>
      <c r="BS98" s="143"/>
      <c r="BT98" s="143"/>
      <c r="BU98" s="143"/>
      <c r="BV98" s="143"/>
      <c r="BW98" s="143"/>
      <c r="BX98" s="143"/>
    </row>
    <row r="99" spans="2:76" ht="12" customHeight="1" x14ac:dyDescent="0.2">
      <c r="B99" s="143"/>
      <c r="C99" s="143"/>
      <c r="D99" s="143"/>
      <c r="E99" s="143"/>
      <c r="F99" s="143"/>
      <c r="G99" s="143"/>
      <c r="H99" s="143"/>
      <c r="I99" s="143"/>
      <c r="J99" s="143"/>
      <c r="K99" s="143"/>
      <c r="L99" s="143"/>
      <c r="M99" s="143"/>
      <c r="N99" s="143"/>
      <c r="O99" s="143"/>
      <c r="P99" s="143"/>
      <c r="Q99" s="143"/>
      <c r="R99" s="143"/>
      <c r="S99" s="143"/>
      <c r="T99" s="143"/>
      <c r="U99" s="143"/>
      <c r="V99" s="143"/>
      <c r="W99" s="143"/>
      <c r="X99" s="143"/>
      <c r="Y99" s="143"/>
      <c r="Z99" s="143"/>
      <c r="AA99" s="143"/>
      <c r="AB99" s="143"/>
      <c r="AC99" s="143"/>
      <c r="AD99" s="143"/>
      <c r="AE99" s="143"/>
      <c r="AF99" s="143"/>
      <c r="AG99" s="143"/>
      <c r="AH99" s="143"/>
      <c r="AI99" s="143"/>
      <c r="AJ99" s="143"/>
      <c r="AK99" s="143"/>
      <c r="AL99" s="143"/>
      <c r="AM99" s="143"/>
      <c r="AN99" s="143"/>
      <c r="AO99" s="143"/>
      <c r="AP99" s="143"/>
      <c r="AQ99" s="143"/>
      <c r="AR99" s="143"/>
      <c r="AZ99" s="143"/>
      <c r="BA99" s="143"/>
      <c r="BB99" s="143"/>
      <c r="BC99" s="143"/>
      <c r="BD99" s="143"/>
      <c r="BE99" s="143"/>
      <c r="BF99" s="143"/>
      <c r="BG99" s="143"/>
      <c r="BH99" s="143"/>
      <c r="BI99" s="143"/>
      <c r="BJ99" s="143"/>
      <c r="BK99" s="143"/>
      <c r="BL99" s="143"/>
      <c r="BM99" s="143"/>
      <c r="BN99" s="143"/>
      <c r="BO99" s="143"/>
      <c r="BP99" s="143"/>
      <c r="BQ99" s="143"/>
      <c r="BR99" s="143"/>
      <c r="BS99" s="143"/>
      <c r="BT99" s="143"/>
      <c r="BU99" s="143"/>
      <c r="BV99" s="143"/>
      <c r="BW99" s="143"/>
      <c r="BX99" s="143"/>
    </row>
    <row r="100" spans="2:76" ht="12" customHeight="1" x14ac:dyDescent="0.2">
      <c r="B100" s="143"/>
      <c r="C100" s="143"/>
      <c r="D100" s="143"/>
      <c r="E100" s="143"/>
      <c r="F100" s="143"/>
      <c r="G100" s="143"/>
      <c r="H100" s="143"/>
      <c r="I100" s="143"/>
      <c r="J100" s="143"/>
      <c r="K100" s="143"/>
      <c r="L100" s="143"/>
      <c r="M100" s="143"/>
      <c r="N100" s="143"/>
      <c r="O100" s="143"/>
      <c r="P100" s="143"/>
      <c r="Q100" s="143"/>
      <c r="R100" s="143"/>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143"/>
      <c r="AP100" s="143"/>
      <c r="AQ100" s="143"/>
      <c r="AR100" s="143"/>
      <c r="AZ100" s="143"/>
      <c r="BA100" s="143"/>
      <c r="BB100" s="143"/>
      <c r="BC100" s="143"/>
      <c r="BD100" s="143"/>
      <c r="BE100" s="143"/>
      <c r="BF100" s="143"/>
      <c r="BG100" s="143"/>
      <c r="BH100" s="143"/>
      <c r="BI100" s="143"/>
      <c r="BJ100" s="143"/>
      <c r="BK100" s="143"/>
      <c r="BL100" s="143"/>
      <c r="BM100" s="143"/>
      <c r="BN100" s="143"/>
      <c r="BO100" s="143"/>
      <c r="BP100" s="143"/>
      <c r="BQ100" s="143"/>
      <c r="BR100" s="143"/>
      <c r="BS100" s="143"/>
      <c r="BT100" s="143"/>
      <c r="BU100" s="143"/>
      <c r="BV100" s="143"/>
      <c r="BW100" s="143"/>
      <c r="BX100" s="143"/>
    </row>
    <row r="101" spans="2:76" ht="12" customHeight="1" x14ac:dyDescent="0.2">
      <c r="B101" s="143"/>
      <c r="C101" s="143"/>
      <c r="D101" s="143"/>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c r="AA101" s="143"/>
      <c r="AB101" s="143"/>
      <c r="AC101" s="143"/>
      <c r="AD101" s="143"/>
      <c r="AE101" s="143"/>
      <c r="AF101" s="143"/>
      <c r="AG101" s="143"/>
      <c r="AH101" s="143"/>
      <c r="AI101" s="143"/>
      <c r="AJ101" s="143"/>
      <c r="AK101" s="143"/>
      <c r="AL101" s="143"/>
      <c r="AM101" s="143"/>
      <c r="AN101" s="143"/>
      <c r="AO101" s="143"/>
      <c r="AP101" s="143"/>
      <c r="AQ101" s="143"/>
      <c r="AR101" s="143"/>
      <c r="AZ101" s="143"/>
      <c r="BA101" s="143"/>
      <c r="BB101" s="143"/>
      <c r="BC101" s="143"/>
      <c r="BD101" s="143"/>
      <c r="BE101" s="143"/>
      <c r="BF101" s="143"/>
      <c r="BG101" s="143"/>
      <c r="BH101" s="143"/>
      <c r="BI101" s="143"/>
      <c r="BJ101" s="143"/>
      <c r="BK101" s="143"/>
      <c r="BL101" s="143"/>
      <c r="BM101" s="143"/>
      <c r="BN101" s="143"/>
      <c r="BO101" s="143"/>
      <c r="BP101" s="143"/>
      <c r="BQ101" s="143"/>
      <c r="BR101" s="143"/>
      <c r="BS101" s="143"/>
      <c r="BT101" s="143"/>
      <c r="BU101" s="143"/>
      <c r="BV101" s="143"/>
      <c r="BW101" s="143"/>
      <c r="BX101" s="143"/>
    </row>
    <row r="102" spans="2:76" ht="12" customHeight="1" x14ac:dyDescent="0.2">
      <c r="B102" s="143"/>
      <c r="C102" s="143"/>
      <c r="D102" s="143"/>
      <c r="E102" s="143"/>
      <c r="F102" s="143"/>
      <c r="G102" s="143"/>
      <c r="H102" s="143"/>
      <c r="I102" s="143"/>
      <c r="J102" s="143"/>
      <c r="K102" s="143"/>
      <c r="L102" s="143"/>
      <c r="M102" s="143"/>
      <c r="N102" s="143"/>
      <c r="O102" s="143"/>
      <c r="P102" s="143"/>
      <c r="Q102" s="143"/>
      <c r="R102" s="143"/>
      <c r="S102" s="143"/>
      <c r="T102" s="143"/>
      <c r="U102" s="143"/>
      <c r="V102" s="143"/>
      <c r="W102" s="143"/>
      <c r="X102" s="143"/>
      <c r="Y102" s="143"/>
      <c r="Z102" s="143"/>
      <c r="AA102" s="143"/>
      <c r="AB102" s="143"/>
      <c r="AC102" s="143"/>
      <c r="AD102" s="143"/>
      <c r="AE102" s="143"/>
      <c r="AF102" s="143"/>
      <c r="AG102" s="143"/>
      <c r="AH102" s="143"/>
      <c r="AI102" s="143"/>
      <c r="AJ102" s="143"/>
      <c r="AK102" s="143"/>
      <c r="AL102" s="143"/>
      <c r="AM102" s="143"/>
      <c r="AN102" s="143"/>
      <c r="AO102" s="143"/>
      <c r="AP102" s="143"/>
      <c r="AQ102" s="143"/>
      <c r="AR102" s="143"/>
      <c r="AZ102" s="143"/>
      <c r="BA102" s="143"/>
      <c r="BB102" s="143"/>
      <c r="BC102" s="143"/>
      <c r="BD102" s="143"/>
      <c r="BE102" s="143"/>
      <c r="BF102" s="143"/>
      <c r="BG102" s="143"/>
      <c r="BH102" s="143"/>
      <c r="BI102" s="143"/>
      <c r="BJ102" s="143"/>
      <c r="BK102" s="143"/>
      <c r="BL102" s="143"/>
      <c r="BM102" s="143"/>
      <c r="BN102" s="143"/>
      <c r="BO102" s="143"/>
      <c r="BP102" s="143"/>
      <c r="BQ102" s="143"/>
      <c r="BR102" s="143"/>
      <c r="BS102" s="143"/>
      <c r="BT102" s="143"/>
      <c r="BU102" s="143"/>
      <c r="BV102" s="143"/>
      <c r="BW102" s="143"/>
      <c r="BX102" s="143"/>
    </row>
    <row r="103" spans="2:76" ht="12" customHeight="1" x14ac:dyDescent="0.2">
      <c r="B103" s="143"/>
      <c r="C103" s="143"/>
      <c r="D103" s="143"/>
      <c r="E103" s="143"/>
      <c r="F103" s="143"/>
      <c r="G103" s="143"/>
      <c r="H103" s="143"/>
      <c r="I103" s="143"/>
      <c r="J103" s="143"/>
      <c r="K103" s="143"/>
      <c r="L103" s="143"/>
      <c r="M103" s="143"/>
      <c r="N103" s="143"/>
      <c r="O103" s="143"/>
      <c r="P103" s="143"/>
      <c r="Q103" s="143"/>
      <c r="R103" s="143"/>
      <c r="S103" s="143"/>
      <c r="T103" s="143"/>
      <c r="U103" s="143"/>
      <c r="V103" s="143"/>
      <c r="W103" s="143"/>
      <c r="X103" s="143"/>
      <c r="Y103" s="143"/>
      <c r="Z103" s="143"/>
      <c r="AA103" s="143"/>
      <c r="AB103" s="143"/>
      <c r="AC103" s="143"/>
      <c r="AD103" s="143"/>
      <c r="AE103" s="143"/>
      <c r="AF103" s="143"/>
      <c r="AG103" s="143"/>
      <c r="AH103" s="143"/>
      <c r="AI103" s="143"/>
      <c r="AJ103" s="143"/>
      <c r="AK103" s="143"/>
      <c r="AL103" s="143"/>
      <c r="AM103" s="143"/>
      <c r="AN103" s="143"/>
      <c r="AO103" s="143"/>
      <c r="AP103" s="143"/>
      <c r="AQ103" s="143"/>
      <c r="AR103" s="143"/>
      <c r="AZ103" s="143"/>
      <c r="BA103" s="143"/>
      <c r="BB103" s="143"/>
      <c r="BC103" s="143"/>
      <c r="BD103" s="143"/>
      <c r="BE103" s="143"/>
      <c r="BF103" s="143"/>
      <c r="BG103" s="143"/>
      <c r="BH103" s="143"/>
      <c r="BI103" s="143"/>
      <c r="BJ103" s="143"/>
      <c r="BK103" s="143"/>
      <c r="BL103" s="143"/>
      <c r="BM103" s="143"/>
      <c r="BN103" s="143"/>
      <c r="BO103" s="143"/>
      <c r="BP103" s="143"/>
      <c r="BQ103" s="143"/>
      <c r="BR103" s="143"/>
      <c r="BS103" s="143"/>
      <c r="BT103" s="143"/>
      <c r="BU103" s="143"/>
      <c r="BV103" s="143"/>
      <c r="BW103" s="143"/>
      <c r="BX103" s="143"/>
    </row>
    <row r="104" spans="2:76" ht="12" customHeight="1" x14ac:dyDescent="0.2">
      <c r="B104" s="143"/>
      <c r="C104" s="143"/>
      <c r="D104" s="143"/>
      <c r="E104" s="143"/>
      <c r="F104" s="143"/>
      <c r="G104" s="143"/>
      <c r="H104" s="143"/>
      <c r="I104" s="143"/>
      <c r="J104" s="143"/>
      <c r="K104" s="143"/>
      <c r="L104" s="143"/>
      <c r="M104" s="143"/>
      <c r="N104" s="143"/>
      <c r="O104" s="143"/>
      <c r="P104" s="143"/>
      <c r="Q104" s="143"/>
      <c r="R104" s="143"/>
      <c r="S104" s="143"/>
      <c r="T104" s="143"/>
      <c r="U104" s="143"/>
      <c r="V104" s="143"/>
      <c r="W104" s="143"/>
      <c r="X104" s="143"/>
      <c r="Y104" s="143"/>
      <c r="Z104" s="143"/>
      <c r="AA104" s="143"/>
      <c r="AB104" s="143"/>
      <c r="AC104" s="143"/>
      <c r="AD104" s="143"/>
      <c r="AE104" s="143"/>
      <c r="AF104" s="143"/>
      <c r="AG104" s="143"/>
      <c r="AH104" s="143"/>
      <c r="AI104" s="143"/>
      <c r="AJ104" s="143"/>
      <c r="AK104" s="143"/>
      <c r="AL104" s="143"/>
      <c r="AM104" s="143"/>
      <c r="AN104" s="143"/>
      <c r="AO104" s="143"/>
      <c r="AP104" s="143"/>
      <c r="AQ104" s="143"/>
      <c r="AR104" s="143"/>
      <c r="AZ104" s="143"/>
      <c r="BA104" s="143"/>
      <c r="BB104" s="143"/>
      <c r="BC104" s="143"/>
      <c r="BD104" s="143"/>
      <c r="BE104" s="143"/>
      <c r="BF104" s="143"/>
      <c r="BG104" s="143"/>
      <c r="BH104" s="143"/>
      <c r="BI104" s="143"/>
      <c r="BJ104" s="143"/>
      <c r="BK104" s="143"/>
      <c r="BL104" s="143"/>
      <c r="BM104" s="143"/>
      <c r="BN104" s="143"/>
      <c r="BO104" s="143"/>
      <c r="BP104" s="143"/>
      <c r="BQ104" s="143"/>
      <c r="BR104" s="143"/>
      <c r="BS104" s="143"/>
      <c r="BT104" s="143"/>
      <c r="BU104" s="143"/>
      <c r="BV104" s="143"/>
      <c r="BW104" s="143"/>
      <c r="BX104" s="143"/>
    </row>
    <row r="105" spans="2:76" ht="12" customHeight="1" x14ac:dyDescent="0.2">
      <c r="B105" s="143"/>
      <c r="C105" s="143"/>
      <c r="D105" s="143"/>
      <c r="E105" s="143"/>
      <c r="F105" s="143"/>
      <c r="G105" s="143"/>
      <c r="H105" s="143"/>
      <c r="I105" s="143"/>
      <c r="J105" s="143"/>
      <c r="K105" s="143"/>
      <c r="L105" s="143"/>
      <c r="M105" s="143"/>
      <c r="N105" s="143"/>
      <c r="O105" s="143"/>
      <c r="P105" s="143"/>
      <c r="Q105" s="143"/>
      <c r="R105" s="143"/>
      <c r="S105" s="143"/>
      <c r="T105" s="143"/>
      <c r="U105" s="143"/>
      <c r="V105" s="143"/>
      <c r="W105" s="143"/>
      <c r="X105" s="143"/>
      <c r="Y105" s="143"/>
      <c r="Z105" s="143"/>
      <c r="AA105" s="143"/>
      <c r="AB105" s="143"/>
      <c r="AC105" s="143"/>
      <c r="AD105" s="143"/>
      <c r="AE105" s="143"/>
      <c r="AF105" s="143"/>
      <c r="AG105" s="143"/>
      <c r="AH105" s="143"/>
      <c r="AI105" s="143"/>
      <c r="AJ105" s="143"/>
      <c r="AK105" s="143"/>
      <c r="AL105" s="143"/>
      <c r="AM105" s="143"/>
      <c r="AN105" s="143"/>
      <c r="AO105" s="143"/>
      <c r="AP105" s="143"/>
      <c r="AQ105" s="143"/>
      <c r="AR105" s="143"/>
      <c r="AZ105" s="143"/>
      <c r="BA105" s="143"/>
      <c r="BB105" s="143"/>
      <c r="BC105" s="143"/>
      <c r="BD105" s="143"/>
      <c r="BE105" s="143"/>
      <c r="BF105" s="143"/>
      <c r="BG105" s="143"/>
      <c r="BH105" s="143"/>
      <c r="BI105" s="143"/>
      <c r="BJ105" s="143"/>
      <c r="BK105" s="143"/>
      <c r="BL105" s="143"/>
      <c r="BM105" s="143"/>
      <c r="BN105" s="143"/>
      <c r="BO105" s="143"/>
      <c r="BP105" s="143"/>
      <c r="BQ105" s="143"/>
      <c r="BR105" s="143"/>
      <c r="BS105" s="143"/>
      <c r="BT105" s="143"/>
      <c r="BU105" s="143"/>
      <c r="BV105" s="143"/>
      <c r="BW105" s="143"/>
      <c r="BX105" s="143"/>
    </row>
    <row r="106" spans="2:76" ht="12" customHeight="1" x14ac:dyDescent="0.2">
      <c r="B106" s="143"/>
      <c r="C106" s="143"/>
      <c r="D106" s="143"/>
      <c r="E106" s="143"/>
      <c r="F106" s="143"/>
      <c r="G106" s="143"/>
      <c r="H106" s="143"/>
      <c r="I106" s="143"/>
      <c r="J106" s="143"/>
      <c r="K106" s="143"/>
      <c r="L106" s="143"/>
      <c r="M106" s="143"/>
      <c r="N106" s="143"/>
      <c r="O106" s="143"/>
      <c r="P106" s="143"/>
      <c r="Q106" s="143"/>
      <c r="R106" s="143"/>
      <c r="S106" s="143"/>
      <c r="T106" s="143"/>
      <c r="U106" s="143"/>
      <c r="V106" s="143"/>
      <c r="W106" s="143"/>
      <c r="X106" s="143"/>
      <c r="Y106" s="143"/>
      <c r="Z106" s="143"/>
      <c r="AA106" s="143"/>
      <c r="AB106" s="143"/>
      <c r="AC106" s="143"/>
      <c r="AD106" s="143"/>
      <c r="AE106" s="143"/>
      <c r="AF106" s="143"/>
      <c r="AG106" s="143"/>
      <c r="AH106" s="143"/>
      <c r="AI106" s="143"/>
      <c r="AJ106" s="143"/>
      <c r="AK106" s="143"/>
      <c r="AL106" s="143"/>
      <c r="AM106" s="143"/>
      <c r="AN106" s="143"/>
      <c r="AO106" s="143"/>
      <c r="AP106" s="143"/>
      <c r="AQ106" s="143"/>
      <c r="AR106" s="143"/>
      <c r="AZ106" s="143"/>
      <c r="BA106" s="143"/>
      <c r="BB106" s="143"/>
      <c r="BC106" s="143"/>
      <c r="BD106" s="143"/>
      <c r="BE106" s="143"/>
      <c r="BF106" s="143"/>
      <c r="BG106" s="143"/>
      <c r="BH106" s="143"/>
      <c r="BI106" s="143"/>
      <c r="BJ106" s="143"/>
      <c r="BK106" s="143"/>
      <c r="BL106" s="143"/>
      <c r="BM106" s="143"/>
      <c r="BN106" s="143"/>
      <c r="BO106" s="143"/>
      <c r="BP106" s="143"/>
      <c r="BQ106" s="143"/>
      <c r="BR106" s="143"/>
      <c r="BS106" s="143"/>
      <c r="BT106" s="143"/>
      <c r="BU106" s="143"/>
      <c r="BV106" s="143"/>
      <c r="BW106" s="143"/>
      <c r="BX106" s="143"/>
    </row>
    <row r="107" spans="2:76" ht="12" customHeight="1" x14ac:dyDescent="0.2">
      <c r="B107" s="143"/>
      <c r="C107" s="143"/>
      <c r="D107" s="143"/>
      <c r="E107" s="143"/>
      <c r="F107" s="143"/>
      <c r="G107" s="143"/>
      <c r="H107" s="143"/>
      <c r="I107" s="143"/>
      <c r="J107" s="143"/>
      <c r="K107" s="143"/>
      <c r="L107" s="143"/>
      <c r="M107" s="143"/>
      <c r="N107" s="143"/>
      <c r="O107" s="143"/>
      <c r="P107" s="143"/>
      <c r="Q107" s="143"/>
      <c r="R107" s="143"/>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Z107" s="143"/>
      <c r="BA107" s="143"/>
      <c r="BB107" s="143"/>
      <c r="BC107" s="143"/>
      <c r="BD107" s="143"/>
      <c r="BE107" s="143"/>
      <c r="BF107" s="143"/>
      <c r="BG107" s="143"/>
      <c r="BH107" s="143"/>
      <c r="BI107" s="143"/>
      <c r="BJ107" s="143"/>
      <c r="BK107" s="143"/>
      <c r="BL107" s="143"/>
      <c r="BM107" s="143"/>
      <c r="BN107" s="143"/>
      <c r="BO107" s="143"/>
      <c r="BP107" s="143"/>
      <c r="BQ107" s="143"/>
      <c r="BR107" s="143"/>
      <c r="BS107" s="143"/>
      <c r="BT107" s="143"/>
      <c r="BU107" s="143"/>
      <c r="BV107" s="143"/>
      <c r="BW107" s="143"/>
      <c r="BX107" s="143"/>
    </row>
    <row r="108" spans="2:76" ht="12" customHeight="1" x14ac:dyDescent="0.2">
      <c r="B108" s="143"/>
      <c r="C108" s="143"/>
      <c r="D108" s="143"/>
      <c r="E108" s="143"/>
      <c r="F108" s="143"/>
      <c r="G108" s="143"/>
      <c r="H108" s="143"/>
      <c r="I108" s="143"/>
      <c r="J108" s="143"/>
      <c r="K108" s="143"/>
      <c r="L108" s="143"/>
      <c r="M108" s="143"/>
      <c r="N108" s="143"/>
      <c r="O108" s="143"/>
      <c r="P108" s="143"/>
      <c r="Q108" s="143"/>
      <c r="R108" s="143"/>
      <c r="S108" s="143"/>
      <c r="T108" s="143"/>
      <c r="U108" s="143"/>
      <c r="V108" s="143"/>
      <c r="W108" s="143"/>
      <c r="X108" s="143"/>
      <c r="Y108" s="143"/>
      <c r="Z108" s="143"/>
      <c r="AA108" s="143"/>
      <c r="AB108" s="143"/>
      <c r="AC108" s="143"/>
      <c r="AD108" s="143"/>
      <c r="AE108" s="143"/>
      <c r="AF108" s="143"/>
      <c r="AG108" s="143"/>
      <c r="AH108" s="143"/>
      <c r="AI108" s="143"/>
      <c r="AJ108" s="143"/>
      <c r="AK108" s="143"/>
      <c r="AL108" s="143"/>
      <c r="AM108" s="143"/>
      <c r="AN108" s="143"/>
      <c r="AO108" s="143"/>
      <c r="AP108" s="143"/>
      <c r="AQ108" s="143"/>
      <c r="AR108" s="143"/>
      <c r="AZ108" s="143"/>
      <c r="BA108" s="143"/>
      <c r="BB108" s="143"/>
      <c r="BC108" s="143"/>
      <c r="BD108" s="143"/>
      <c r="BE108" s="143"/>
      <c r="BF108" s="143"/>
      <c r="BG108" s="143"/>
      <c r="BH108" s="143"/>
      <c r="BI108" s="143"/>
      <c r="BJ108" s="143"/>
      <c r="BK108" s="143"/>
      <c r="BL108" s="143"/>
      <c r="BM108" s="143"/>
      <c r="BN108" s="143"/>
      <c r="BO108" s="143"/>
      <c r="BP108" s="143"/>
      <c r="BQ108" s="143"/>
      <c r="BR108" s="143"/>
      <c r="BS108" s="143"/>
      <c r="BT108" s="143"/>
      <c r="BU108" s="143"/>
      <c r="BV108" s="143"/>
      <c r="BW108" s="143"/>
      <c r="BX108" s="143"/>
    </row>
    <row r="109" spans="2:76" ht="12" customHeight="1" x14ac:dyDescent="0.2">
      <c r="B109" s="143"/>
      <c r="C109" s="143"/>
      <c r="D109" s="143"/>
      <c r="E109" s="143"/>
      <c r="F109" s="143"/>
      <c r="G109" s="143"/>
      <c r="H109" s="143"/>
      <c r="I109" s="143"/>
      <c r="J109" s="143"/>
      <c r="K109" s="143"/>
      <c r="L109" s="143"/>
      <c r="M109" s="143"/>
      <c r="N109" s="143"/>
      <c r="O109" s="143"/>
      <c r="P109" s="143"/>
      <c r="Q109" s="143"/>
      <c r="R109" s="143"/>
      <c r="S109" s="143"/>
      <c r="T109" s="143"/>
      <c r="U109" s="143"/>
      <c r="V109" s="143"/>
      <c r="W109" s="143"/>
      <c r="X109" s="143"/>
      <c r="Y109" s="143"/>
      <c r="Z109" s="143"/>
      <c r="AA109" s="143"/>
      <c r="AB109" s="143"/>
      <c r="AC109" s="143"/>
      <c r="AD109" s="143"/>
      <c r="AE109" s="143"/>
      <c r="AF109" s="143"/>
      <c r="AG109" s="143"/>
      <c r="AH109" s="143"/>
      <c r="AI109" s="143"/>
      <c r="AJ109" s="143"/>
      <c r="AK109" s="143"/>
      <c r="AL109" s="143"/>
      <c r="AM109" s="143"/>
      <c r="AN109" s="143"/>
      <c r="AO109" s="143"/>
      <c r="AP109" s="143"/>
      <c r="AQ109" s="143"/>
      <c r="AR109" s="143"/>
      <c r="AZ109" s="143"/>
      <c r="BA109" s="143"/>
      <c r="BB109" s="143"/>
      <c r="BC109" s="143"/>
      <c r="BD109" s="143"/>
      <c r="BE109" s="143"/>
      <c r="BF109" s="143"/>
      <c r="BG109" s="143"/>
      <c r="BH109" s="143"/>
      <c r="BI109" s="143"/>
      <c r="BJ109" s="143"/>
      <c r="BK109" s="143"/>
      <c r="BL109" s="143"/>
      <c r="BM109" s="143"/>
      <c r="BN109" s="143"/>
      <c r="BO109" s="143"/>
      <c r="BP109" s="143"/>
      <c r="BQ109" s="143"/>
      <c r="BR109" s="143"/>
      <c r="BS109" s="143"/>
      <c r="BT109" s="143"/>
      <c r="BU109" s="143"/>
      <c r="BV109" s="143"/>
      <c r="BW109" s="143"/>
      <c r="BX109" s="143"/>
    </row>
    <row r="110" spans="2:76" ht="12" customHeight="1" x14ac:dyDescent="0.2">
      <c r="B110" s="143"/>
      <c r="C110" s="143"/>
      <c r="D110" s="143"/>
      <c r="E110" s="143"/>
      <c r="F110" s="143"/>
      <c r="G110" s="143"/>
      <c r="H110" s="143"/>
      <c r="I110" s="143"/>
      <c r="J110" s="143"/>
      <c r="K110" s="143"/>
      <c r="L110" s="143"/>
      <c r="M110" s="143"/>
      <c r="N110" s="143"/>
      <c r="O110" s="143"/>
      <c r="P110" s="143"/>
      <c r="Q110" s="143"/>
      <c r="R110" s="143"/>
      <c r="S110" s="143"/>
      <c r="T110" s="143"/>
      <c r="U110" s="143"/>
      <c r="V110" s="143"/>
      <c r="W110" s="143"/>
      <c r="X110" s="143"/>
      <c r="Y110" s="143"/>
      <c r="Z110" s="143"/>
      <c r="AA110" s="143"/>
      <c r="AB110" s="143"/>
      <c r="AC110" s="143"/>
      <c r="AD110" s="143"/>
      <c r="AE110" s="143"/>
      <c r="AF110" s="143"/>
      <c r="AG110" s="143"/>
      <c r="AH110" s="143"/>
      <c r="AI110" s="143"/>
      <c r="AJ110" s="143"/>
      <c r="AK110" s="143"/>
      <c r="AL110" s="143"/>
      <c r="AM110" s="143"/>
      <c r="AN110" s="143"/>
      <c r="AO110" s="143"/>
      <c r="AP110" s="143"/>
      <c r="AQ110" s="143"/>
      <c r="AR110" s="143"/>
      <c r="AZ110" s="143"/>
      <c r="BA110" s="143"/>
      <c r="BB110" s="143"/>
      <c r="BC110" s="143"/>
      <c r="BD110" s="143"/>
      <c r="BE110" s="143"/>
      <c r="BF110" s="143"/>
      <c r="BG110" s="143"/>
      <c r="BH110" s="143"/>
      <c r="BI110" s="143"/>
      <c r="BJ110" s="143"/>
      <c r="BK110" s="143"/>
      <c r="BL110" s="143"/>
      <c r="BM110" s="143"/>
      <c r="BN110" s="143"/>
      <c r="BO110" s="143"/>
      <c r="BP110" s="143"/>
      <c r="BQ110" s="143"/>
      <c r="BR110" s="143"/>
      <c r="BS110" s="143"/>
      <c r="BT110" s="143"/>
      <c r="BU110" s="143"/>
      <c r="BV110" s="143"/>
      <c r="BW110" s="143"/>
      <c r="BX110" s="143"/>
    </row>
    <row r="111" spans="2:76" ht="12" customHeight="1" x14ac:dyDescent="0.2">
      <c r="B111" s="143"/>
      <c r="C111" s="143"/>
      <c r="D111" s="143"/>
      <c r="E111" s="143"/>
      <c r="F111" s="143"/>
      <c r="G111" s="143"/>
      <c r="H111" s="143"/>
      <c r="I111" s="143"/>
      <c r="J111" s="143"/>
      <c r="K111" s="143"/>
      <c r="L111" s="143"/>
      <c r="M111" s="143"/>
      <c r="N111" s="143"/>
      <c r="O111" s="143"/>
      <c r="P111" s="143"/>
      <c r="Q111" s="143"/>
      <c r="R111" s="143"/>
      <c r="S111" s="143"/>
      <c r="T111" s="143"/>
      <c r="U111" s="143"/>
      <c r="V111" s="143"/>
      <c r="W111" s="143"/>
      <c r="X111" s="143"/>
      <c r="Y111" s="143"/>
      <c r="Z111" s="143"/>
      <c r="AA111" s="143"/>
      <c r="AB111" s="143"/>
      <c r="AC111" s="143"/>
      <c r="AD111" s="143"/>
      <c r="AE111" s="143"/>
      <c r="AF111" s="143"/>
      <c r="AG111" s="143"/>
      <c r="AH111" s="143"/>
      <c r="AI111" s="143"/>
      <c r="AJ111" s="143"/>
      <c r="AK111" s="143"/>
      <c r="AL111" s="143"/>
      <c r="AM111" s="143"/>
      <c r="AN111" s="143"/>
      <c r="AO111" s="143"/>
      <c r="AP111" s="143"/>
      <c r="AQ111" s="143"/>
      <c r="AR111" s="143"/>
      <c r="AZ111" s="143"/>
      <c r="BA111" s="143"/>
      <c r="BB111" s="143"/>
      <c r="BC111" s="143"/>
      <c r="BD111" s="143"/>
      <c r="BE111" s="143"/>
      <c r="BF111" s="143"/>
      <c r="BG111" s="143"/>
      <c r="BH111" s="143"/>
      <c r="BI111" s="143"/>
      <c r="BJ111" s="143"/>
      <c r="BK111" s="143"/>
      <c r="BL111" s="143"/>
      <c r="BM111" s="143"/>
      <c r="BN111" s="143"/>
      <c r="BO111" s="143"/>
      <c r="BP111" s="143"/>
      <c r="BQ111" s="143"/>
      <c r="BR111" s="143"/>
      <c r="BS111" s="143"/>
      <c r="BT111" s="143"/>
      <c r="BU111" s="143"/>
      <c r="BV111" s="143"/>
      <c r="BW111" s="143"/>
      <c r="BX111" s="143"/>
    </row>
    <row r="112" spans="2:76" ht="12" customHeight="1" x14ac:dyDescent="0.2">
      <c r="B112" s="143"/>
      <c r="C112" s="143"/>
      <c r="D112" s="143"/>
      <c r="E112" s="143"/>
      <c r="F112" s="143"/>
      <c r="G112" s="143"/>
      <c r="H112" s="143"/>
      <c r="I112" s="143"/>
      <c r="J112" s="143"/>
      <c r="K112" s="143"/>
      <c r="L112" s="143"/>
      <c r="M112" s="143"/>
      <c r="N112" s="143"/>
      <c r="O112" s="143"/>
      <c r="P112" s="143"/>
      <c r="Q112" s="143"/>
      <c r="R112" s="143"/>
      <c r="S112" s="143"/>
      <c r="T112" s="143"/>
      <c r="U112" s="143"/>
      <c r="V112" s="143"/>
      <c r="W112" s="143"/>
      <c r="X112" s="143"/>
      <c r="Y112" s="143"/>
      <c r="Z112" s="143"/>
      <c r="AA112" s="143"/>
      <c r="AB112" s="143"/>
      <c r="AC112" s="143"/>
      <c r="AD112" s="143"/>
      <c r="AE112" s="143"/>
      <c r="AF112" s="143"/>
      <c r="AG112" s="143"/>
      <c r="AH112" s="143"/>
      <c r="AI112" s="143"/>
      <c r="AJ112" s="143"/>
      <c r="AK112" s="143"/>
      <c r="AL112" s="143"/>
      <c r="AM112" s="143"/>
      <c r="AN112" s="143"/>
      <c r="AO112" s="143"/>
      <c r="AP112" s="143"/>
      <c r="AQ112" s="143"/>
      <c r="AR112" s="143"/>
      <c r="AZ112" s="143"/>
      <c r="BA112" s="143"/>
      <c r="BB112" s="143"/>
      <c r="BC112" s="143"/>
      <c r="BD112" s="143"/>
      <c r="BE112" s="143"/>
      <c r="BF112" s="143"/>
      <c r="BG112" s="143"/>
      <c r="BH112" s="143"/>
      <c r="BI112" s="143"/>
      <c r="BJ112" s="143"/>
      <c r="BK112" s="143"/>
      <c r="BL112" s="143"/>
      <c r="BM112" s="143"/>
      <c r="BN112" s="143"/>
      <c r="BO112" s="143"/>
      <c r="BP112" s="143"/>
      <c r="BQ112" s="143"/>
      <c r="BR112" s="143"/>
      <c r="BS112" s="143"/>
      <c r="BT112" s="143"/>
      <c r="BU112" s="143"/>
      <c r="BV112" s="143"/>
      <c r="BW112" s="143"/>
      <c r="BX112" s="143"/>
    </row>
    <row r="113" spans="2:76" ht="12" customHeight="1" x14ac:dyDescent="0.2">
      <c r="B113" s="143"/>
      <c r="C113" s="143"/>
      <c r="D113" s="143"/>
      <c r="E113" s="143"/>
      <c r="F113" s="143"/>
      <c r="G113" s="143"/>
      <c r="H113" s="143"/>
      <c r="I113" s="143"/>
      <c r="J113" s="143"/>
      <c r="K113" s="143"/>
      <c r="L113" s="143"/>
      <c r="M113" s="143"/>
      <c r="N113" s="143"/>
      <c r="O113" s="143"/>
      <c r="P113" s="143"/>
      <c r="Q113" s="143"/>
      <c r="R113" s="143"/>
      <c r="S113" s="143"/>
      <c r="T113" s="143"/>
      <c r="U113" s="143"/>
      <c r="V113" s="143"/>
      <c r="W113" s="143"/>
      <c r="X113" s="143"/>
      <c r="Y113" s="143"/>
      <c r="Z113" s="143"/>
      <c r="AA113" s="143"/>
      <c r="AB113" s="143"/>
      <c r="AC113" s="143"/>
      <c r="AD113" s="143"/>
      <c r="AE113" s="143"/>
      <c r="AF113" s="143"/>
      <c r="AG113" s="143"/>
      <c r="AH113" s="143"/>
      <c r="AI113" s="143"/>
      <c r="AJ113" s="143"/>
      <c r="AK113" s="143"/>
      <c r="AL113" s="143"/>
      <c r="AM113" s="143"/>
      <c r="AN113" s="143"/>
      <c r="AO113" s="143"/>
      <c r="AP113" s="143"/>
      <c r="AQ113" s="143"/>
      <c r="AR113" s="143"/>
      <c r="AZ113" s="143"/>
      <c r="BA113" s="143"/>
      <c r="BB113" s="143"/>
      <c r="BC113" s="143"/>
      <c r="BD113" s="143"/>
      <c r="BE113" s="143"/>
      <c r="BF113" s="143"/>
      <c r="BG113" s="143"/>
      <c r="BH113" s="143"/>
      <c r="BI113" s="143"/>
      <c r="BJ113" s="143"/>
      <c r="BK113" s="143"/>
      <c r="BL113" s="143"/>
      <c r="BM113" s="143"/>
      <c r="BN113" s="143"/>
      <c r="BO113" s="143"/>
      <c r="BP113" s="143"/>
      <c r="BQ113" s="143"/>
      <c r="BR113" s="143"/>
      <c r="BS113" s="143"/>
      <c r="BT113" s="143"/>
      <c r="BU113" s="143"/>
      <c r="BV113" s="143"/>
      <c r="BW113" s="143"/>
      <c r="BX113" s="143"/>
    </row>
    <row r="114" spans="2:76" ht="12" customHeight="1" x14ac:dyDescent="0.2">
      <c r="B114" s="143"/>
      <c r="C114" s="143"/>
      <c r="D114" s="143"/>
      <c r="E114" s="143"/>
      <c r="F114" s="143"/>
      <c r="G114" s="143"/>
      <c r="H114" s="143"/>
      <c r="I114" s="143"/>
      <c r="J114" s="143"/>
      <c r="K114" s="143"/>
      <c r="L114" s="143"/>
      <c r="M114" s="143"/>
      <c r="N114" s="143"/>
      <c r="O114" s="143"/>
      <c r="P114" s="143"/>
      <c r="Q114" s="143"/>
      <c r="R114" s="143"/>
      <c r="S114" s="143"/>
      <c r="T114" s="143"/>
      <c r="U114" s="143"/>
      <c r="V114" s="143"/>
      <c r="W114" s="143"/>
      <c r="X114" s="143"/>
      <c r="Y114" s="143"/>
      <c r="Z114" s="143"/>
      <c r="AA114" s="143"/>
      <c r="AB114" s="143"/>
      <c r="AC114" s="143"/>
      <c r="AD114" s="143"/>
      <c r="AE114" s="143"/>
      <c r="AF114" s="143"/>
      <c r="AG114" s="143"/>
      <c r="AH114" s="143"/>
      <c r="AI114" s="143"/>
      <c r="AJ114" s="143"/>
      <c r="AK114" s="143"/>
      <c r="AL114" s="143"/>
      <c r="AM114" s="143"/>
      <c r="AN114" s="143"/>
      <c r="AO114" s="143"/>
      <c r="AP114" s="143"/>
      <c r="AQ114" s="143"/>
      <c r="AR114" s="143"/>
      <c r="AZ114" s="143"/>
      <c r="BA114" s="143"/>
      <c r="BB114" s="143"/>
      <c r="BC114" s="143"/>
      <c r="BD114" s="143"/>
      <c r="BE114" s="143"/>
      <c r="BF114" s="143"/>
      <c r="BG114" s="143"/>
      <c r="BH114" s="143"/>
      <c r="BI114" s="143"/>
      <c r="BJ114" s="143"/>
      <c r="BK114" s="143"/>
      <c r="BL114" s="143"/>
      <c r="BM114" s="143"/>
      <c r="BN114" s="143"/>
      <c r="BO114" s="143"/>
      <c r="BP114" s="143"/>
      <c r="BQ114" s="143"/>
      <c r="BR114" s="143"/>
      <c r="BS114" s="143"/>
      <c r="BT114" s="143"/>
      <c r="BU114" s="143"/>
      <c r="BV114" s="143"/>
      <c r="BW114" s="143"/>
      <c r="BX114" s="143"/>
    </row>
    <row r="115" spans="2:76" ht="12" customHeight="1" x14ac:dyDescent="0.2">
      <c r="B115" s="143"/>
      <c r="C115" s="143"/>
      <c r="D115" s="143"/>
      <c r="E115" s="143"/>
      <c r="F115" s="143"/>
      <c r="G115" s="143"/>
      <c r="H115" s="143"/>
      <c r="I115" s="143"/>
      <c r="J115" s="143"/>
      <c r="K115" s="143"/>
      <c r="L115" s="143"/>
      <c r="M115" s="143"/>
      <c r="N115" s="143"/>
      <c r="O115" s="143"/>
      <c r="P115" s="143"/>
      <c r="Q115" s="143"/>
      <c r="R115" s="143"/>
      <c r="S115" s="143"/>
      <c r="T115" s="143"/>
      <c r="U115" s="143"/>
      <c r="V115" s="143"/>
      <c r="W115" s="143"/>
      <c r="X115" s="143"/>
      <c r="Y115" s="143"/>
      <c r="Z115" s="143"/>
      <c r="AA115" s="143"/>
      <c r="AB115" s="143"/>
      <c r="AC115" s="143"/>
      <c r="AD115" s="143"/>
      <c r="AE115" s="143"/>
      <c r="AF115" s="143"/>
      <c r="AG115" s="143"/>
      <c r="AH115" s="143"/>
      <c r="AI115" s="143"/>
      <c r="AJ115" s="143"/>
      <c r="AK115" s="143"/>
      <c r="AL115" s="143"/>
      <c r="AM115" s="143"/>
      <c r="AN115" s="143"/>
      <c r="AO115" s="143"/>
      <c r="AP115" s="143"/>
      <c r="AQ115" s="143"/>
      <c r="AR115" s="143"/>
      <c r="AZ115" s="143"/>
      <c r="BA115" s="143"/>
      <c r="BB115" s="143"/>
      <c r="BC115" s="143"/>
      <c r="BD115" s="143"/>
      <c r="BE115" s="143"/>
      <c r="BF115" s="143"/>
      <c r="BG115" s="143"/>
      <c r="BH115" s="143"/>
      <c r="BI115" s="143"/>
      <c r="BJ115" s="143"/>
      <c r="BK115" s="143"/>
      <c r="BL115" s="143"/>
      <c r="BM115" s="143"/>
      <c r="BN115" s="143"/>
      <c r="BO115" s="143"/>
      <c r="BP115" s="143"/>
      <c r="BQ115" s="143"/>
      <c r="BR115" s="143"/>
      <c r="BS115" s="143"/>
      <c r="BT115" s="143"/>
      <c r="BU115" s="143"/>
      <c r="BV115" s="143"/>
      <c r="BW115" s="143"/>
      <c r="BX115" s="143"/>
    </row>
    <row r="116" spans="2:76" ht="12" customHeight="1" x14ac:dyDescent="0.2">
      <c r="B116" s="143"/>
      <c r="C116" s="143"/>
      <c r="D116" s="143"/>
      <c r="E116" s="143"/>
      <c r="F116" s="143"/>
      <c r="G116" s="143"/>
      <c r="H116" s="143"/>
      <c r="I116" s="143"/>
      <c r="J116" s="143"/>
      <c r="K116" s="143"/>
      <c r="L116" s="143"/>
      <c r="M116" s="143"/>
      <c r="N116" s="143"/>
      <c r="O116" s="143"/>
      <c r="P116" s="143"/>
      <c r="Q116" s="143"/>
      <c r="R116" s="143"/>
      <c r="S116" s="143"/>
      <c r="T116" s="143"/>
      <c r="U116" s="143"/>
      <c r="V116" s="143"/>
      <c r="W116" s="143"/>
      <c r="X116" s="143"/>
      <c r="Y116" s="143"/>
      <c r="Z116" s="143"/>
      <c r="AA116" s="143"/>
      <c r="AB116" s="143"/>
      <c r="AC116" s="143"/>
      <c r="AD116" s="143"/>
      <c r="AE116" s="143"/>
      <c r="AF116" s="143"/>
      <c r="AG116" s="143"/>
      <c r="AH116" s="143"/>
      <c r="AI116" s="143"/>
      <c r="AJ116" s="143"/>
      <c r="AK116" s="143"/>
      <c r="AL116" s="143"/>
      <c r="AM116" s="143"/>
      <c r="AN116" s="143"/>
      <c r="AO116" s="143"/>
      <c r="AP116" s="143"/>
      <c r="AQ116" s="143"/>
      <c r="AR116" s="143"/>
      <c r="AZ116" s="143"/>
      <c r="BA116" s="143"/>
      <c r="BB116" s="143"/>
      <c r="BC116" s="143"/>
      <c r="BD116" s="143"/>
      <c r="BE116" s="143"/>
      <c r="BF116" s="143"/>
      <c r="BG116" s="143"/>
      <c r="BH116" s="143"/>
      <c r="BI116" s="143"/>
      <c r="BJ116" s="143"/>
      <c r="BK116" s="143"/>
      <c r="BL116" s="143"/>
      <c r="BM116" s="143"/>
      <c r="BN116" s="143"/>
      <c r="BO116" s="143"/>
      <c r="BP116" s="143"/>
      <c r="BQ116" s="143"/>
      <c r="BR116" s="143"/>
      <c r="BS116" s="143"/>
      <c r="BT116" s="143"/>
      <c r="BU116" s="143"/>
      <c r="BV116" s="143"/>
      <c r="BW116" s="143"/>
      <c r="BX116" s="143"/>
    </row>
    <row r="117" spans="2:76" ht="12" customHeight="1" x14ac:dyDescent="0.2">
      <c r="B117" s="143"/>
      <c r="C117" s="143"/>
      <c r="D117" s="143"/>
      <c r="E117" s="143"/>
      <c r="F117" s="143"/>
      <c r="G117" s="143"/>
      <c r="H117" s="143"/>
      <c r="I117" s="143"/>
      <c r="J117" s="143"/>
      <c r="K117" s="143"/>
      <c r="L117" s="143"/>
      <c r="M117" s="143"/>
      <c r="N117" s="143"/>
      <c r="O117" s="143"/>
      <c r="P117" s="143"/>
      <c r="Q117" s="143"/>
      <c r="R117" s="143"/>
      <c r="S117" s="143"/>
      <c r="T117" s="143"/>
      <c r="U117" s="143"/>
      <c r="V117" s="143"/>
      <c r="W117" s="143"/>
      <c r="X117" s="143"/>
      <c r="Y117" s="143"/>
      <c r="Z117" s="143"/>
      <c r="AA117" s="143"/>
      <c r="AB117" s="143"/>
      <c r="AC117" s="143"/>
      <c r="AD117" s="143"/>
      <c r="AE117" s="143"/>
      <c r="AF117" s="143"/>
      <c r="AG117" s="143"/>
      <c r="AH117" s="143"/>
      <c r="AI117" s="143"/>
      <c r="AJ117" s="143"/>
      <c r="AK117" s="143"/>
      <c r="AL117" s="143"/>
      <c r="AM117" s="143"/>
      <c r="AN117" s="143"/>
      <c r="AO117" s="143"/>
      <c r="AP117" s="143"/>
      <c r="AQ117" s="143"/>
      <c r="AR117" s="143"/>
      <c r="AZ117" s="143"/>
      <c r="BA117" s="143"/>
      <c r="BB117" s="143"/>
      <c r="BC117" s="143"/>
      <c r="BD117" s="143"/>
      <c r="BE117" s="143"/>
      <c r="BF117" s="143"/>
      <c r="BG117" s="143"/>
      <c r="BH117" s="143"/>
      <c r="BI117" s="143"/>
      <c r="BJ117" s="143"/>
      <c r="BK117" s="143"/>
      <c r="BL117" s="143"/>
      <c r="BM117" s="143"/>
      <c r="BN117" s="143"/>
      <c r="BO117" s="143"/>
      <c r="BP117" s="143"/>
      <c r="BQ117" s="143"/>
      <c r="BR117" s="143"/>
      <c r="BS117" s="143"/>
      <c r="BT117" s="143"/>
      <c r="BU117" s="143"/>
      <c r="BV117" s="143"/>
      <c r="BW117" s="143"/>
      <c r="BX117" s="143"/>
    </row>
    <row r="118" spans="2:76" ht="12" customHeight="1" x14ac:dyDescent="0.2">
      <c r="B118" s="143"/>
      <c r="C118" s="143"/>
      <c r="D118" s="143"/>
      <c r="E118" s="143"/>
      <c r="F118" s="143"/>
      <c r="G118" s="143"/>
      <c r="H118" s="143"/>
      <c r="I118" s="143"/>
      <c r="J118" s="143"/>
      <c r="K118" s="143"/>
      <c r="L118" s="143"/>
      <c r="M118" s="143"/>
      <c r="N118" s="143"/>
      <c r="O118" s="143"/>
      <c r="P118" s="143"/>
      <c r="Q118" s="143"/>
      <c r="R118" s="143"/>
      <c r="S118" s="143"/>
      <c r="T118" s="143"/>
      <c r="U118" s="143"/>
      <c r="V118" s="143"/>
      <c r="W118" s="143"/>
      <c r="X118" s="143"/>
      <c r="Y118" s="143"/>
      <c r="Z118" s="143"/>
      <c r="AA118" s="143"/>
      <c r="AB118" s="143"/>
      <c r="AC118" s="143"/>
      <c r="AD118" s="143"/>
      <c r="AE118" s="143"/>
      <c r="AF118" s="143"/>
      <c r="AG118" s="143"/>
      <c r="AH118" s="143"/>
      <c r="AI118" s="143"/>
      <c r="AJ118" s="143"/>
      <c r="AK118" s="143"/>
      <c r="AL118" s="143"/>
      <c r="AM118" s="143"/>
      <c r="AN118" s="143"/>
      <c r="AO118" s="143"/>
      <c r="AP118" s="143"/>
      <c r="AQ118" s="143"/>
      <c r="AR118" s="143"/>
      <c r="AZ118" s="143"/>
      <c r="BA118" s="143"/>
      <c r="BB118" s="143"/>
      <c r="BC118" s="143"/>
      <c r="BD118" s="143"/>
      <c r="BE118" s="143"/>
      <c r="BF118" s="143"/>
      <c r="BG118" s="143"/>
      <c r="BH118" s="143"/>
      <c r="BI118" s="143"/>
      <c r="BJ118" s="143"/>
      <c r="BK118" s="143"/>
      <c r="BL118" s="143"/>
      <c r="BM118" s="143"/>
      <c r="BN118" s="143"/>
      <c r="BO118" s="143"/>
      <c r="BP118" s="143"/>
      <c r="BQ118" s="143"/>
      <c r="BR118" s="143"/>
      <c r="BS118" s="143"/>
      <c r="BT118" s="143"/>
      <c r="BU118" s="143"/>
      <c r="BV118" s="143"/>
      <c r="BW118" s="143"/>
      <c r="BX118" s="143"/>
    </row>
    <row r="119" spans="2:76" ht="12" customHeight="1" x14ac:dyDescent="0.2">
      <c r="B119" s="143"/>
      <c r="C119" s="143"/>
      <c r="D119" s="143"/>
      <c r="E119" s="143"/>
      <c r="F119" s="143"/>
      <c r="G119" s="143"/>
      <c r="H119" s="143"/>
      <c r="I119" s="143"/>
      <c r="J119" s="143"/>
      <c r="K119" s="143"/>
      <c r="L119" s="143"/>
      <c r="M119" s="143"/>
      <c r="N119" s="143"/>
      <c r="O119" s="143"/>
      <c r="P119" s="143"/>
      <c r="Q119" s="143"/>
      <c r="R119" s="143"/>
      <c r="S119" s="143"/>
      <c r="T119" s="143"/>
      <c r="U119" s="143"/>
      <c r="V119" s="143"/>
      <c r="W119" s="143"/>
      <c r="X119" s="143"/>
      <c r="Y119" s="143"/>
      <c r="Z119" s="143"/>
      <c r="AA119" s="143"/>
      <c r="AB119" s="143"/>
      <c r="AC119" s="143"/>
      <c r="AD119" s="143"/>
      <c r="AE119" s="143"/>
      <c r="AF119" s="143"/>
      <c r="AG119" s="143"/>
      <c r="AH119" s="143"/>
      <c r="AI119" s="143"/>
      <c r="AJ119" s="143"/>
      <c r="AK119" s="143"/>
      <c r="AL119" s="143"/>
      <c r="AM119" s="143"/>
      <c r="AN119" s="143"/>
      <c r="AO119" s="143"/>
      <c r="AP119" s="143"/>
      <c r="AQ119" s="143"/>
      <c r="AR119" s="143"/>
      <c r="AZ119" s="143"/>
      <c r="BA119" s="143"/>
      <c r="BB119" s="143"/>
      <c r="BC119" s="143"/>
      <c r="BD119" s="143"/>
      <c r="BE119" s="143"/>
      <c r="BF119" s="143"/>
      <c r="BG119" s="143"/>
      <c r="BH119" s="143"/>
      <c r="BI119" s="143"/>
      <c r="BJ119" s="143"/>
      <c r="BK119" s="143"/>
      <c r="BL119" s="143"/>
      <c r="BM119" s="143"/>
      <c r="BN119" s="143"/>
      <c r="BO119" s="143"/>
      <c r="BP119" s="143"/>
      <c r="BQ119" s="143"/>
      <c r="BR119" s="143"/>
      <c r="BS119" s="143"/>
      <c r="BT119" s="143"/>
      <c r="BU119" s="143"/>
      <c r="BV119" s="143"/>
      <c r="BW119" s="143"/>
      <c r="BX119" s="143"/>
    </row>
    <row r="120" spans="2:76" ht="12" customHeight="1" x14ac:dyDescent="0.2">
      <c r="B120" s="143"/>
      <c r="C120" s="143"/>
      <c r="D120" s="143"/>
      <c r="E120" s="143"/>
      <c r="F120" s="143"/>
      <c r="G120" s="143"/>
      <c r="H120" s="143"/>
      <c r="I120" s="143"/>
      <c r="J120" s="143"/>
      <c r="K120" s="143"/>
      <c r="L120" s="143"/>
      <c r="M120" s="143"/>
      <c r="N120" s="143"/>
      <c r="O120" s="143"/>
      <c r="P120" s="143"/>
      <c r="Q120" s="143"/>
      <c r="R120" s="143"/>
      <c r="S120" s="143"/>
      <c r="T120" s="143"/>
      <c r="U120" s="143"/>
      <c r="V120" s="143"/>
      <c r="W120" s="143"/>
      <c r="X120" s="143"/>
      <c r="Y120" s="143"/>
      <c r="Z120" s="143"/>
      <c r="AA120" s="143"/>
      <c r="AB120" s="143"/>
      <c r="AC120" s="143"/>
      <c r="AD120" s="143"/>
      <c r="AE120" s="143"/>
      <c r="AF120" s="143"/>
      <c r="AG120" s="143"/>
      <c r="AH120" s="143"/>
      <c r="AI120" s="143"/>
      <c r="AJ120" s="143"/>
      <c r="AK120" s="143"/>
      <c r="AL120" s="143"/>
      <c r="AM120" s="143"/>
      <c r="AN120" s="143"/>
      <c r="AO120" s="143"/>
      <c r="AP120" s="143"/>
      <c r="AQ120" s="143"/>
      <c r="AR120" s="143"/>
      <c r="AZ120" s="143"/>
      <c r="BA120" s="143"/>
      <c r="BB120" s="143"/>
      <c r="BC120" s="143"/>
      <c r="BD120" s="143"/>
      <c r="BE120" s="143"/>
      <c r="BF120" s="143"/>
      <c r="BG120" s="143"/>
      <c r="BH120" s="143"/>
      <c r="BI120" s="143"/>
      <c r="BJ120" s="143"/>
      <c r="BK120" s="143"/>
      <c r="BL120" s="143"/>
      <c r="BM120" s="143"/>
      <c r="BN120" s="143"/>
      <c r="BO120" s="143"/>
      <c r="BP120" s="143"/>
      <c r="BQ120" s="143"/>
      <c r="BR120" s="143"/>
      <c r="BS120" s="143"/>
      <c r="BT120" s="143"/>
      <c r="BU120" s="143"/>
      <c r="BV120" s="143"/>
      <c r="BW120" s="143"/>
      <c r="BX120" s="143"/>
    </row>
    <row r="121" spans="2:76" ht="12" customHeight="1" x14ac:dyDescent="0.2">
      <c r="B121" s="143"/>
      <c r="C121" s="143"/>
      <c r="D121" s="143"/>
      <c r="E121" s="143"/>
      <c r="F121" s="143"/>
      <c r="G121" s="143"/>
      <c r="H121" s="143"/>
      <c r="I121" s="143"/>
      <c r="J121" s="143"/>
      <c r="K121" s="143"/>
      <c r="L121" s="143"/>
      <c r="M121" s="143"/>
      <c r="N121" s="143"/>
      <c r="O121" s="143"/>
      <c r="P121" s="143"/>
      <c r="Q121" s="143"/>
      <c r="R121" s="143"/>
      <c r="S121" s="143"/>
      <c r="T121" s="143"/>
      <c r="U121" s="143"/>
      <c r="V121" s="143"/>
      <c r="W121" s="143"/>
      <c r="X121" s="143"/>
      <c r="Y121" s="143"/>
      <c r="Z121" s="143"/>
      <c r="AA121" s="143"/>
      <c r="AB121" s="143"/>
      <c r="AC121" s="143"/>
      <c r="AD121" s="143"/>
      <c r="AE121" s="143"/>
      <c r="AF121" s="143"/>
      <c r="AG121" s="143"/>
      <c r="AH121" s="143"/>
      <c r="AI121" s="143"/>
      <c r="AJ121" s="143"/>
      <c r="AK121" s="143"/>
      <c r="AL121" s="143"/>
      <c r="AM121" s="143"/>
      <c r="AN121" s="143"/>
      <c r="AO121" s="143"/>
      <c r="AP121" s="143"/>
      <c r="AQ121" s="143"/>
      <c r="AR121" s="143"/>
      <c r="AZ121" s="143"/>
      <c r="BA121" s="143"/>
      <c r="BB121" s="143"/>
      <c r="BC121" s="143"/>
      <c r="BD121" s="143"/>
      <c r="BE121" s="143"/>
      <c r="BF121" s="143"/>
      <c r="BG121" s="143"/>
      <c r="BH121" s="143"/>
      <c r="BI121" s="143"/>
      <c r="BJ121" s="143"/>
      <c r="BK121" s="143"/>
      <c r="BL121" s="143"/>
      <c r="BM121" s="143"/>
      <c r="BN121" s="143"/>
      <c r="BO121" s="143"/>
      <c r="BP121" s="143"/>
      <c r="BQ121" s="143"/>
      <c r="BR121" s="143"/>
      <c r="BS121" s="143"/>
      <c r="BT121" s="143"/>
      <c r="BU121" s="143"/>
      <c r="BV121" s="143"/>
      <c r="BW121" s="143"/>
      <c r="BX121" s="143"/>
    </row>
    <row r="122" spans="2:76" ht="12" customHeight="1" x14ac:dyDescent="0.2">
      <c r="B122" s="143"/>
      <c r="C122" s="143"/>
      <c r="D122" s="143"/>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c r="AA122" s="143"/>
      <c r="AB122" s="143"/>
      <c r="AC122" s="143"/>
      <c r="AD122" s="143"/>
      <c r="AE122" s="143"/>
      <c r="AF122" s="143"/>
      <c r="AG122" s="143"/>
      <c r="AH122" s="143"/>
      <c r="AI122" s="143"/>
      <c r="AJ122" s="143"/>
      <c r="AK122" s="143"/>
      <c r="AL122" s="143"/>
      <c r="AM122" s="143"/>
      <c r="AN122" s="143"/>
      <c r="AO122" s="143"/>
      <c r="AP122" s="143"/>
      <c r="AQ122" s="143"/>
      <c r="AR122" s="143"/>
      <c r="AZ122" s="143"/>
      <c r="BA122" s="143"/>
      <c r="BB122" s="143"/>
      <c r="BC122" s="143"/>
      <c r="BD122" s="143"/>
      <c r="BE122" s="143"/>
      <c r="BF122" s="143"/>
      <c r="BG122" s="143"/>
      <c r="BH122" s="143"/>
      <c r="BI122" s="143"/>
      <c r="BJ122" s="143"/>
      <c r="BK122" s="143"/>
      <c r="BL122" s="143"/>
      <c r="BM122" s="143"/>
      <c r="BN122" s="143"/>
      <c r="BO122" s="143"/>
      <c r="BP122" s="143"/>
      <c r="BQ122" s="143"/>
      <c r="BR122" s="143"/>
      <c r="BS122" s="143"/>
      <c r="BT122" s="143"/>
      <c r="BU122" s="143"/>
      <c r="BV122" s="143"/>
      <c r="BW122" s="143"/>
      <c r="BX122" s="143"/>
    </row>
    <row r="123" spans="2:76" ht="12" customHeight="1" x14ac:dyDescent="0.2">
      <c r="B123" s="143"/>
      <c r="C123" s="143"/>
      <c r="D123" s="143"/>
      <c r="E123" s="143"/>
      <c r="F123" s="143"/>
      <c r="G123" s="143"/>
      <c r="H123" s="143"/>
      <c r="I123" s="143"/>
      <c r="J123" s="143"/>
      <c r="K123" s="143"/>
      <c r="L123" s="143"/>
      <c r="M123" s="143"/>
      <c r="N123" s="143"/>
      <c r="O123" s="143"/>
      <c r="P123" s="143"/>
      <c r="Q123" s="143"/>
      <c r="R123" s="143"/>
      <c r="S123" s="143"/>
      <c r="T123" s="143"/>
      <c r="U123" s="143"/>
      <c r="V123" s="143"/>
      <c r="W123" s="143"/>
      <c r="X123" s="143"/>
      <c r="Y123" s="143"/>
      <c r="Z123" s="143"/>
      <c r="AA123" s="143"/>
      <c r="AB123" s="143"/>
      <c r="AC123" s="143"/>
      <c r="AD123" s="143"/>
      <c r="AE123" s="143"/>
      <c r="AF123" s="143"/>
      <c r="AG123" s="143"/>
      <c r="AH123" s="143"/>
      <c r="AI123" s="143"/>
      <c r="AJ123" s="143"/>
      <c r="AK123" s="143"/>
      <c r="AL123" s="143"/>
      <c r="AM123" s="143"/>
      <c r="AN123" s="143"/>
      <c r="AO123" s="143"/>
      <c r="AP123" s="143"/>
      <c r="AQ123" s="143"/>
      <c r="AR123" s="143"/>
      <c r="AZ123" s="143"/>
      <c r="BA123" s="143"/>
      <c r="BB123" s="143"/>
      <c r="BC123" s="143"/>
      <c r="BD123" s="143"/>
      <c r="BE123" s="143"/>
      <c r="BF123" s="143"/>
      <c r="BG123" s="143"/>
      <c r="BH123" s="143"/>
      <c r="BI123" s="143"/>
      <c r="BJ123" s="143"/>
      <c r="BK123" s="143"/>
      <c r="BL123" s="143"/>
      <c r="BM123" s="143"/>
      <c r="BN123" s="143"/>
      <c r="BO123" s="143"/>
      <c r="BP123" s="143"/>
      <c r="BQ123" s="143"/>
      <c r="BR123" s="143"/>
      <c r="BS123" s="143"/>
      <c r="BT123" s="143"/>
      <c r="BU123" s="143"/>
      <c r="BV123" s="143"/>
      <c r="BW123" s="143"/>
      <c r="BX123" s="143"/>
    </row>
    <row r="124" spans="2:76" ht="12" customHeight="1" x14ac:dyDescent="0.2">
      <c r="B124" s="143"/>
      <c r="C124" s="143"/>
      <c r="D124" s="143"/>
      <c r="E124" s="143"/>
      <c r="F124" s="143"/>
      <c r="G124" s="143"/>
      <c r="H124" s="143"/>
      <c r="I124" s="143"/>
      <c r="J124" s="143"/>
      <c r="K124" s="143"/>
      <c r="L124" s="143"/>
      <c r="M124" s="143"/>
      <c r="N124" s="143"/>
      <c r="O124" s="143"/>
      <c r="P124" s="143"/>
      <c r="Q124" s="143"/>
      <c r="R124" s="143"/>
      <c r="S124" s="143"/>
      <c r="T124" s="143"/>
      <c r="U124" s="143"/>
      <c r="V124" s="143"/>
      <c r="W124" s="143"/>
      <c r="X124" s="143"/>
      <c r="Y124" s="143"/>
      <c r="Z124" s="143"/>
      <c r="AA124" s="143"/>
      <c r="AB124" s="143"/>
      <c r="AC124" s="143"/>
      <c r="AD124" s="143"/>
      <c r="AE124" s="143"/>
      <c r="AF124" s="143"/>
      <c r="AG124" s="143"/>
      <c r="AH124" s="143"/>
      <c r="AI124" s="143"/>
      <c r="AJ124" s="143"/>
      <c r="AK124" s="143"/>
      <c r="AL124" s="143"/>
      <c r="AM124" s="143"/>
      <c r="AN124" s="143"/>
      <c r="AO124" s="143"/>
      <c r="AP124" s="143"/>
      <c r="AQ124" s="143"/>
      <c r="AR124" s="143"/>
      <c r="AZ124" s="143"/>
      <c r="BA124" s="143"/>
      <c r="BB124" s="143"/>
      <c r="BC124" s="143"/>
      <c r="BD124" s="143"/>
      <c r="BE124" s="143"/>
      <c r="BF124" s="143"/>
      <c r="BG124" s="143"/>
      <c r="BH124" s="143"/>
      <c r="BI124" s="143"/>
      <c r="BJ124" s="143"/>
      <c r="BK124" s="143"/>
      <c r="BL124" s="143"/>
      <c r="BM124" s="143"/>
      <c r="BN124" s="143"/>
      <c r="BO124" s="143"/>
      <c r="BP124" s="143"/>
      <c r="BQ124" s="143"/>
      <c r="BR124" s="143"/>
      <c r="BS124" s="143"/>
      <c r="BT124" s="143"/>
      <c r="BU124" s="143"/>
      <c r="BV124" s="143"/>
      <c r="BW124" s="143"/>
      <c r="BX124" s="143"/>
    </row>
    <row r="125" spans="2:76" ht="12" customHeight="1" x14ac:dyDescent="0.2">
      <c r="B125" s="143"/>
      <c r="C125" s="143"/>
      <c r="D125" s="143"/>
      <c r="E125" s="143"/>
      <c r="F125" s="143"/>
      <c r="G125" s="143"/>
      <c r="H125" s="143"/>
      <c r="I125" s="143"/>
      <c r="J125" s="143"/>
      <c r="K125" s="143"/>
      <c r="L125" s="143"/>
      <c r="M125" s="143"/>
      <c r="N125" s="143"/>
      <c r="O125" s="143"/>
      <c r="P125" s="143"/>
      <c r="Q125" s="143"/>
      <c r="R125" s="143"/>
      <c r="S125" s="143"/>
      <c r="T125" s="143"/>
      <c r="U125" s="143"/>
      <c r="V125" s="143"/>
      <c r="W125" s="143"/>
      <c r="X125" s="143"/>
      <c r="Y125" s="143"/>
      <c r="Z125" s="143"/>
      <c r="AA125" s="143"/>
      <c r="AB125" s="143"/>
      <c r="AC125" s="143"/>
      <c r="AD125" s="143"/>
      <c r="AE125" s="143"/>
      <c r="AF125" s="143"/>
      <c r="AG125" s="143"/>
      <c r="AH125" s="143"/>
      <c r="AI125" s="143"/>
      <c r="AJ125" s="143"/>
      <c r="AK125" s="143"/>
      <c r="AL125" s="143"/>
      <c r="AM125" s="143"/>
      <c r="AN125" s="143"/>
      <c r="AO125" s="143"/>
      <c r="AP125" s="143"/>
      <c r="AQ125" s="143"/>
      <c r="AR125" s="143"/>
      <c r="AZ125" s="143"/>
      <c r="BA125" s="143"/>
      <c r="BB125" s="143"/>
      <c r="BC125" s="143"/>
      <c r="BD125" s="143"/>
      <c r="BE125" s="143"/>
      <c r="BF125" s="143"/>
      <c r="BG125" s="143"/>
      <c r="BH125" s="143"/>
      <c r="BI125" s="143"/>
      <c r="BJ125" s="143"/>
      <c r="BK125" s="143"/>
      <c r="BL125" s="143"/>
      <c r="BM125" s="143"/>
      <c r="BN125" s="143"/>
      <c r="BO125" s="143"/>
      <c r="BP125" s="143"/>
      <c r="BQ125" s="143"/>
      <c r="BR125" s="143"/>
      <c r="BS125" s="143"/>
      <c r="BT125" s="143"/>
      <c r="BU125" s="143"/>
      <c r="BV125" s="143"/>
      <c r="BW125" s="143"/>
      <c r="BX125" s="143"/>
    </row>
    <row r="126" spans="2:76" ht="12" customHeight="1" x14ac:dyDescent="0.2">
      <c r="B126" s="143"/>
      <c r="C126" s="143"/>
      <c r="D126" s="143"/>
      <c r="E126" s="143"/>
      <c r="F126" s="143"/>
      <c r="G126" s="143"/>
      <c r="H126" s="143"/>
      <c r="I126" s="143"/>
      <c r="J126" s="143"/>
      <c r="K126" s="143"/>
      <c r="L126" s="143"/>
      <c r="M126" s="143"/>
      <c r="N126" s="143"/>
      <c r="O126" s="143"/>
      <c r="P126" s="143"/>
      <c r="Q126" s="143"/>
      <c r="R126" s="143"/>
      <c r="S126" s="143"/>
      <c r="T126" s="143"/>
      <c r="U126" s="143"/>
      <c r="V126" s="143"/>
      <c r="W126" s="143"/>
      <c r="X126" s="143"/>
      <c r="Y126" s="143"/>
      <c r="Z126" s="143"/>
      <c r="AA126" s="143"/>
      <c r="AB126" s="143"/>
      <c r="AC126" s="143"/>
      <c r="AD126" s="143"/>
      <c r="AE126" s="143"/>
      <c r="AF126" s="143"/>
      <c r="AG126" s="143"/>
      <c r="AH126" s="143"/>
      <c r="AI126" s="143"/>
      <c r="AJ126" s="143"/>
      <c r="AK126" s="143"/>
      <c r="AL126" s="143"/>
      <c r="AM126" s="143"/>
      <c r="AN126" s="143"/>
      <c r="AO126" s="143"/>
      <c r="AP126" s="143"/>
      <c r="AQ126" s="143"/>
      <c r="AR126" s="143"/>
      <c r="AZ126" s="143"/>
      <c r="BA126" s="143"/>
      <c r="BB126" s="143"/>
      <c r="BC126" s="143"/>
      <c r="BD126" s="143"/>
      <c r="BE126" s="143"/>
      <c r="BF126" s="143"/>
      <c r="BG126" s="143"/>
      <c r="BH126" s="143"/>
      <c r="BI126" s="143"/>
      <c r="BJ126" s="143"/>
      <c r="BK126" s="143"/>
      <c r="BL126" s="143"/>
      <c r="BM126" s="143"/>
      <c r="BN126" s="143"/>
      <c r="BO126" s="143"/>
      <c r="BP126" s="143"/>
      <c r="BQ126" s="143"/>
      <c r="BR126" s="143"/>
      <c r="BS126" s="143"/>
      <c r="BT126" s="143"/>
      <c r="BU126" s="143"/>
      <c r="BV126" s="143"/>
      <c r="BW126" s="143"/>
      <c r="BX126" s="143"/>
    </row>
    <row r="127" spans="2:76" ht="12" customHeight="1" x14ac:dyDescent="0.2">
      <c r="B127" s="143"/>
      <c r="C127" s="143"/>
      <c r="D127" s="143"/>
      <c r="E127" s="143"/>
      <c r="F127" s="143"/>
      <c r="G127" s="143"/>
      <c r="H127" s="143"/>
      <c r="I127" s="143"/>
      <c r="J127" s="143"/>
      <c r="K127" s="143"/>
      <c r="L127" s="143"/>
      <c r="M127" s="143"/>
      <c r="N127" s="143"/>
      <c r="O127" s="143"/>
      <c r="P127" s="143"/>
      <c r="Q127" s="143"/>
      <c r="R127" s="143"/>
      <c r="S127" s="143"/>
      <c r="T127" s="143"/>
      <c r="U127" s="143"/>
      <c r="V127" s="143"/>
      <c r="W127" s="143"/>
      <c r="X127" s="143"/>
      <c r="Y127" s="143"/>
      <c r="Z127" s="143"/>
      <c r="AA127" s="143"/>
      <c r="AB127" s="143"/>
      <c r="AC127" s="143"/>
      <c r="AD127" s="143"/>
      <c r="AE127" s="143"/>
      <c r="AF127" s="143"/>
      <c r="AG127" s="143"/>
      <c r="AH127" s="143"/>
      <c r="AI127" s="143"/>
      <c r="AJ127" s="143"/>
      <c r="AK127" s="143"/>
      <c r="AL127" s="143"/>
      <c r="AM127" s="143"/>
      <c r="AN127" s="143"/>
      <c r="AO127" s="143"/>
      <c r="AP127" s="143"/>
      <c r="AQ127" s="143"/>
      <c r="AR127" s="143"/>
      <c r="AZ127" s="143"/>
      <c r="BA127" s="143"/>
      <c r="BB127" s="143"/>
      <c r="BC127" s="143"/>
      <c r="BD127" s="143"/>
      <c r="BE127" s="143"/>
      <c r="BF127" s="143"/>
      <c r="BG127" s="143"/>
      <c r="BH127" s="143"/>
      <c r="BI127" s="143"/>
      <c r="BJ127" s="143"/>
      <c r="BK127" s="143"/>
      <c r="BL127" s="143"/>
      <c r="BM127" s="143"/>
      <c r="BN127" s="143"/>
      <c r="BO127" s="143"/>
      <c r="BP127" s="143"/>
      <c r="BQ127" s="143"/>
      <c r="BR127" s="143"/>
      <c r="BS127" s="143"/>
      <c r="BT127" s="143"/>
      <c r="BU127" s="143"/>
      <c r="BV127" s="143"/>
      <c r="BW127" s="143"/>
      <c r="BX127" s="143"/>
    </row>
    <row r="128" spans="2:76" ht="12" customHeight="1" x14ac:dyDescent="0.2">
      <c r="B128" s="143"/>
      <c r="C128" s="143"/>
      <c r="D128" s="143"/>
      <c r="E128" s="143"/>
      <c r="F128" s="143"/>
      <c r="G128" s="143"/>
      <c r="H128" s="143"/>
      <c r="I128" s="143"/>
      <c r="J128" s="143"/>
      <c r="K128" s="143"/>
      <c r="L128" s="143"/>
      <c r="M128" s="143"/>
      <c r="N128" s="143"/>
      <c r="O128" s="143"/>
      <c r="P128" s="143"/>
      <c r="Q128" s="143"/>
      <c r="R128" s="143"/>
      <c r="S128" s="143"/>
      <c r="T128" s="143"/>
      <c r="U128" s="143"/>
      <c r="V128" s="143"/>
      <c r="W128" s="143"/>
      <c r="X128" s="143"/>
      <c r="Y128" s="143"/>
      <c r="Z128" s="143"/>
      <c r="AA128" s="143"/>
      <c r="AB128" s="143"/>
      <c r="AC128" s="143"/>
      <c r="AD128" s="143"/>
      <c r="AE128" s="143"/>
      <c r="AF128" s="143"/>
      <c r="AG128" s="143"/>
      <c r="AH128" s="143"/>
      <c r="AI128" s="143"/>
      <c r="AJ128" s="143"/>
      <c r="AK128" s="143"/>
      <c r="AL128" s="143"/>
      <c r="AM128" s="143"/>
      <c r="AN128" s="143"/>
      <c r="AO128" s="143"/>
      <c r="AP128" s="143"/>
      <c r="AQ128" s="143"/>
      <c r="AR128" s="143"/>
      <c r="AZ128" s="143"/>
      <c r="BA128" s="143"/>
      <c r="BB128" s="143"/>
      <c r="BC128" s="143"/>
      <c r="BD128" s="143"/>
      <c r="BE128" s="143"/>
      <c r="BF128" s="143"/>
      <c r="BG128" s="143"/>
      <c r="BH128" s="143"/>
      <c r="BI128" s="143"/>
      <c r="BJ128" s="143"/>
      <c r="BK128" s="143"/>
      <c r="BL128" s="143"/>
      <c r="BM128" s="143"/>
      <c r="BN128" s="143"/>
      <c r="BO128" s="143"/>
      <c r="BP128" s="143"/>
      <c r="BQ128" s="143"/>
      <c r="BR128" s="143"/>
      <c r="BS128" s="143"/>
      <c r="BT128" s="143"/>
      <c r="BU128" s="143"/>
      <c r="BV128" s="143"/>
      <c r="BW128" s="143"/>
      <c r="BX128" s="143"/>
    </row>
    <row r="129" spans="2:76" ht="12" customHeight="1" x14ac:dyDescent="0.2">
      <c r="B129" s="143"/>
      <c r="C129" s="143"/>
      <c r="D129" s="143"/>
      <c r="E129" s="143"/>
      <c r="F129" s="143"/>
      <c r="G129" s="143"/>
      <c r="H129" s="143"/>
      <c r="I129" s="143"/>
      <c r="J129" s="143"/>
      <c r="K129" s="143"/>
      <c r="L129" s="143"/>
      <c r="M129" s="143"/>
      <c r="N129" s="143"/>
      <c r="O129" s="143"/>
      <c r="P129" s="143"/>
      <c r="Q129" s="143"/>
      <c r="R129" s="143"/>
      <c r="S129" s="143"/>
      <c r="T129" s="143"/>
      <c r="U129" s="143"/>
      <c r="V129" s="143"/>
      <c r="W129" s="143"/>
      <c r="X129" s="143"/>
      <c r="Y129" s="143"/>
      <c r="Z129" s="143"/>
      <c r="AA129" s="143"/>
      <c r="AB129" s="143"/>
      <c r="AC129" s="143"/>
      <c r="AD129" s="143"/>
      <c r="AE129" s="143"/>
      <c r="AF129" s="143"/>
      <c r="AG129" s="143"/>
      <c r="AH129" s="143"/>
      <c r="AI129" s="143"/>
      <c r="AJ129" s="143"/>
      <c r="AK129" s="143"/>
      <c r="AL129" s="143"/>
      <c r="AM129" s="143"/>
      <c r="AN129" s="143"/>
      <c r="AO129" s="143"/>
      <c r="AP129" s="143"/>
      <c r="AQ129" s="143"/>
      <c r="AR129" s="143"/>
      <c r="AZ129" s="143"/>
      <c r="BA129" s="143"/>
      <c r="BB129" s="143"/>
      <c r="BC129" s="143"/>
      <c r="BD129" s="143"/>
      <c r="BE129" s="143"/>
      <c r="BF129" s="143"/>
      <c r="BG129" s="143"/>
      <c r="BH129" s="143"/>
      <c r="BI129" s="143"/>
      <c r="BJ129" s="143"/>
      <c r="BK129" s="143"/>
      <c r="BL129" s="143"/>
      <c r="BM129" s="143"/>
      <c r="BN129" s="143"/>
      <c r="BO129" s="143"/>
      <c r="BP129" s="143"/>
      <c r="BQ129" s="143"/>
      <c r="BR129" s="143"/>
      <c r="BS129" s="143"/>
      <c r="BT129" s="143"/>
      <c r="BU129" s="143"/>
      <c r="BV129" s="143"/>
      <c r="BW129" s="143"/>
      <c r="BX129" s="143"/>
    </row>
    <row r="130" spans="2:76" ht="12" customHeight="1" x14ac:dyDescent="0.2">
      <c r="B130" s="143"/>
      <c r="C130" s="143"/>
      <c r="D130" s="143"/>
      <c r="E130" s="143"/>
      <c r="F130" s="143"/>
      <c r="G130" s="143"/>
      <c r="H130" s="143"/>
      <c r="I130" s="143"/>
      <c r="J130" s="143"/>
      <c r="K130" s="143"/>
      <c r="L130" s="143"/>
      <c r="M130" s="143"/>
      <c r="N130" s="143"/>
      <c r="O130" s="143"/>
      <c r="P130" s="143"/>
      <c r="Q130" s="143"/>
      <c r="R130" s="143"/>
      <c r="S130" s="143"/>
      <c r="T130" s="143"/>
      <c r="U130" s="143"/>
      <c r="V130" s="143"/>
      <c r="W130" s="143"/>
      <c r="X130" s="143"/>
      <c r="Y130" s="143"/>
      <c r="Z130" s="143"/>
      <c r="AA130" s="143"/>
      <c r="AB130" s="143"/>
      <c r="AC130" s="143"/>
      <c r="AD130" s="143"/>
      <c r="AE130" s="143"/>
      <c r="AF130" s="143"/>
      <c r="AG130" s="143"/>
      <c r="AH130" s="143"/>
      <c r="AI130" s="143"/>
      <c r="AJ130" s="143"/>
      <c r="AK130" s="143"/>
      <c r="AL130" s="143"/>
      <c r="AM130" s="143"/>
      <c r="AN130" s="143"/>
      <c r="AO130" s="143"/>
      <c r="AP130" s="143"/>
      <c r="AQ130" s="143"/>
      <c r="AR130" s="143"/>
      <c r="AZ130" s="143"/>
      <c r="BA130" s="143"/>
      <c r="BB130" s="143"/>
      <c r="BC130" s="143"/>
      <c r="BD130" s="143"/>
      <c r="BE130" s="143"/>
      <c r="BF130" s="143"/>
      <c r="BG130" s="143"/>
      <c r="BH130" s="143"/>
      <c r="BI130" s="143"/>
      <c r="BJ130" s="143"/>
      <c r="BK130" s="143"/>
      <c r="BL130" s="143"/>
      <c r="BM130" s="143"/>
      <c r="BN130" s="143"/>
      <c r="BO130" s="143"/>
      <c r="BP130" s="143"/>
      <c r="BQ130" s="143"/>
      <c r="BR130" s="143"/>
      <c r="BS130" s="143"/>
      <c r="BT130" s="143"/>
      <c r="BU130" s="143"/>
      <c r="BV130" s="143"/>
      <c r="BW130" s="143"/>
      <c r="BX130" s="143"/>
    </row>
    <row r="131" spans="2:76" ht="12" customHeight="1" x14ac:dyDescent="0.2">
      <c r="B131" s="143"/>
      <c r="C131" s="143"/>
      <c r="D131" s="143"/>
      <c r="E131" s="143"/>
      <c r="F131" s="143"/>
      <c r="G131" s="143"/>
      <c r="H131" s="143"/>
      <c r="I131" s="143"/>
      <c r="J131" s="143"/>
      <c r="K131" s="143"/>
      <c r="L131" s="143"/>
      <c r="M131" s="143"/>
      <c r="N131" s="143"/>
      <c r="O131" s="143"/>
      <c r="P131" s="143"/>
      <c r="Q131" s="143"/>
      <c r="R131" s="143"/>
      <c r="S131" s="143"/>
      <c r="T131" s="143"/>
      <c r="U131" s="143"/>
      <c r="V131" s="143"/>
      <c r="W131" s="143"/>
      <c r="X131" s="143"/>
      <c r="Y131" s="143"/>
      <c r="Z131" s="143"/>
      <c r="AA131" s="143"/>
      <c r="AB131" s="143"/>
      <c r="AC131" s="143"/>
      <c r="AD131" s="143"/>
      <c r="AE131" s="143"/>
      <c r="AF131" s="143"/>
      <c r="AG131" s="143"/>
      <c r="AH131" s="143"/>
      <c r="AI131" s="143"/>
      <c r="AJ131" s="143"/>
      <c r="AK131" s="143"/>
      <c r="AL131" s="143"/>
      <c r="AM131" s="143"/>
      <c r="AN131" s="143"/>
      <c r="AO131" s="143"/>
      <c r="AP131" s="143"/>
      <c r="AQ131" s="143"/>
      <c r="AR131" s="143"/>
      <c r="AZ131" s="143"/>
      <c r="BA131" s="143"/>
      <c r="BB131" s="143"/>
      <c r="BC131" s="143"/>
      <c r="BD131" s="143"/>
      <c r="BE131" s="143"/>
      <c r="BF131" s="143"/>
      <c r="BG131" s="143"/>
      <c r="BH131" s="143"/>
      <c r="BI131" s="143"/>
      <c r="BJ131" s="143"/>
      <c r="BK131" s="143"/>
      <c r="BL131" s="143"/>
      <c r="BM131" s="143"/>
      <c r="BN131" s="143"/>
      <c r="BO131" s="143"/>
      <c r="BP131" s="143"/>
      <c r="BQ131" s="143"/>
      <c r="BR131" s="143"/>
      <c r="BS131" s="143"/>
      <c r="BT131" s="143"/>
      <c r="BU131" s="143"/>
      <c r="BV131" s="143"/>
      <c r="BW131" s="143"/>
      <c r="BX131" s="143"/>
    </row>
    <row r="132" spans="2:76" ht="12" customHeight="1" x14ac:dyDescent="0.2">
      <c r="B132" s="143"/>
      <c r="C132" s="143"/>
      <c r="D132" s="143"/>
      <c r="E132" s="143"/>
      <c r="F132" s="143"/>
      <c r="G132" s="143"/>
      <c r="H132" s="143"/>
      <c r="I132" s="143"/>
      <c r="J132" s="143"/>
      <c r="K132" s="143"/>
      <c r="L132" s="143"/>
      <c r="M132" s="143"/>
      <c r="N132" s="143"/>
      <c r="O132" s="143"/>
      <c r="P132" s="143"/>
      <c r="Q132" s="143"/>
      <c r="R132" s="143"/>
      <c r="S132" s="143"/>
      <c r="T132" s="143"/>
      <c r="U132" s="143"/>
      <c r="V132" s="143"/>
      <c r="W132" s="143"/>
      <c r="X132" s="143"/>
      <c r="Y132" s="143"/>
      <c r="Z132" s="143"/>
      <c r="AA132" s="143"/>
      <c r="AB132" s="143"/>
      <c r="AC132" s="143"/>
      <c r="AD132" s="143"/>
      <c r="AE132" s="143"/>
      <c r="AF132" s="143"/>
      <c r="AG132" s="143"/>
      <c r="AH132" s="143"/>
      <c r="AI132" s="143"/>
      <c r="AJ132" s="143"/>
      <c r="AK132" s="143"/>
      <c r="AL132" s="143"/>
      <c r="AM132" s="143"/>
      <c r="AN132" s="143"/>
      <c r="AO132" s="143"/>
      <c r="AP132" s="143"/>
      <c r="AQ132" s="143"/>
      <c r="AR132" s="143"/>
      <c r="AZ132" s="143"/>
      <c r="BA132" s="143"/>
      <c r="BB132" s="143"/>
      <c r="BC132" s="143"/>
      <c r="BD132" s="143"/>
      <c r="BE132" s="143"/>
      <c r="BF132" s="143"/>
      <c r="BG132" s="143"/>
      <c r="BH132" s="143"/>
      <c r="BI132" s="143"/>
      <c r="BJ132" s="143"/>
      <c r="BK132" s="143"/>
      <c r="BL132" s="143"/>
      <c r="BM132" s="143"/>
      <c r="BN132" s="143"/>
      <c r="BO132" s="143"/>
      <c r="BP132" s="143"/>
      <c r="BQ132" s="143"/>
      <c r="BR132" s="143"/>
      <c r="BS132" s="143"/>
      <c r="BT132" s="143"/>
      <c r="BU132" s="143"/>
      <c r="BV132" s="143"/>
      <c r="BW132" s="143"/>
      <c r="BX132" s="143"/>
    </row>
    <row r="133" spans="2:76" ht="12" customHeight="1" x14ac:dyDescent="0.2">
      <c r="B133" s="143"/>
      <c r="C133" s="143"/>
      <c r="D133" s="143"/>
      <c r="E133" s="143"/>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N133" s="143"/>
      <c r="AO133" s="143"/>
      <c r="AP133" s="143"/>
      <c r="AQ133" s="143"/>
      <c r="AR133" s="143"/>
      <c r="AZ133" s="143"/>
      <c r="BA133" s="143"/>
      <c r="BB133" s="143"/>
      <c r="BC133" s="143"/>
      <c r="BD133" s="143"/>
      <c r="BE133" s="143"/>
      <c r="BF133" s="143"/>
      <c r="BG133" s="143"/>
      <c r="BH133" s="143"/>
      <c r="BI133" s="143"/>
      <c r="BJ133" s="143"/>
      <c r="BK133" s="143"/>
      <c r="BL133" s="143"/>
      <c r="BM133" s="143"/>
      <c r="BN133" s="143"/>
      <c r="BO133" s="143"/>
      <c r="BP133" s="143"/>
      <c r="BQ133" s="143"/>
      <c r="BR133" s="143"/>
      <c r="BS133" s="143"/>
      <c r="BT133" s="143"/>
      <c r="BU133" s="143"/>
      <c r="BV133" s="143"/>
      <c r="BW133" s="143"/>
      <c r="BX133" s="143"/>
    </row>
    <row r="134" spans="2:76" ht="12" customHeight="1" x14ac:dyDescent="0.2">
      <c r="B134" s="143"/>
      <c r="C134" s="143"/>
      <c r="D134" s="143"/>
      <c r="E134" s="143"/>
      <c r="F134" s="143"/>
      <c r="G134" s="143"/>
      <c r="H134" s="143"/>
      <c r="I134" s="143"/>
      <c r="J134" s="143"/>
      <c r="K134" s="143"/>
      <c r="L134" s="143"/>
      <c r="M134" s="143"/>
      <c r="N134" s="143"/>
      <c r="O134" s="143"/>
      <c r="P134" s="143"/>
      <c r="Q134" s="143"/>
      <c r="R134" s="143"/>
      <c r="S134" s="143"/>
      <c r="T134" s="143"/>
      <c r="U134" s="143"/>
      <c r="V134" s="143"/>
      <c r="W134" s="143"/>
      <c r="X134" s="143"/>
      <c r="Y134" s="143"/>
      <c r="Z134" s="143"/>
      <c r="AA134" s="143"/>
      <c r="AB134" s="143"/>
      <c r="AC134" s="143"/>
      <c r="AD134" s="143"/>
      <c r="AE134" s="143"/>
      <c r="AF134" s="143"/>
      <c r="AG134" s="143"/>
      <c r="AH134" s="143"/>
      <c r="AI134" s="143"/>
      <c r="AJ134" s="143"/>
      <c r="AK134" s="143"/>
      <c r="AL134" s="143"/>
      <c r="AM134" s="143"/>
      <c r="AN134" s="143"/>
      <c r="AO134" s="143"/>
      <c r="AP134" s="143"/>
      <c r="AQ134" s="143"/>
      <c r="AR134" s="143"/>
      <c r="AZ134" s="143"/>
      <c r="BA134" s="143"/>
      <c r="BB134" s="143"/>
      <c r="BC134" s="143"/>
      <c r="BD134" s="143"/>
      <c r="BE134" s="143"/>
      <c r="BF134" s="143"/>
      <c r="BG134" s="143"/>
      <c r="BH134" s="143"/>
      <c r="BI134" s="143"/>
      <c r="BJ134" s="143"/>
      <c r="BK134" s="143"/>
      <c r="BL134" s="143"/>
      <c r="BM134" s="143"/>
      <c r="BN134" s="143"/>
      <c r="BO134" s="143"/>
      <c r="BP134" s="143"/>
      <c r="BQ134" s="143"/>
      <c r="BR134" s="143"/>
      <c r="BS134" s="143"/>
      <c r="BT134" s="143"/>
      <c r="BU134" s="143"/>
      <c r="BV134" s="143"/>
      <c r="BW134" s="143"/>
      <c r="BX134" s="143"/>
    </row>
    <row r="135" spans="2:76" ht="12" customHeight="1" x14ac:dyDescent="0.2">
      <c r="B135" s="143"/>
      <c r="C135" s="143"/>
      <c r="D135" s="143"/>
      <c r="E135" s="143"/>
      <c r="F135" s="143"/>
      <c r="G135" s="143"/>
      <c r="H135" s="143"/>
      <c r="I135" s="143"/>
      <c r="J135" s="143"/>
      <c r="K135" s="143"/>
      <c r="L135" s="143"/>
      <c r="M135" s="143"/>
      <c r="N135" s="143"/>
      <c r="O135" s="143"/>
      <c r="P135" s="143"/>
      <c r="Q135" s="143"/>
      <c r="R135" s="143"/>
      <c r="S135" s="143"/>
      <c r="T135" s="143"/>
      <c r="U135" s="143"/>
      <c r="V135" s="143"/>
      <c r="W135" s="143"/>
      <c r="X135" s="143"/>
      <c r="Y135" s="143"/>
      <c r="Z135" s="143"/>
      <c r="AA135" s="143"/>
      <c r="AB135" s="143"/>
      <c r="AC135" s="143"/>
      <c r="AD135" s="143"/>
      <c r="AE135" s="143"/>
      <c r="AF135" s="143"/>
      <c r="AG135" s="143"/>
      <c r="AH135" s="143"/>
      <c r="AI135" s="143"/>
      <c r="AJ135" s="143"/>
      <c r="AK135" s="143"/>
      <c r="AL135" s="143"/>
      <c r="AM135" s="143"/>
      <c r="AN135" s="143"/>
      <c r="AO135" s="143"/>
      <c r="AP135" s="143"/>
      <c r="AQ135" s="143"/>
      <c r="AR135" s="143"/>
      <c r="AZ135" s="143"/>
      <c r="BA135" s="143"/>
      <c r="BB135" s="143"/>
      <c r="BC135" s="143"/>
      <c r="BD135" s="143"/>
      <c r="BE135" s="143"/>
      <c r="BF135" s="143"/>
      <c r="BG135" s="143"/>
      <c r="BH135" s="143"/>
      <c r="BI135" s="143"/>
      <c r="BJ135" s="143"/>
      <c r="BK135" s="143"/>
      <c r="BL135" s="143"/>
      <c r="BM135" s="143"/>
      <c r="BN135" s="143"/>
      <c r="BO135" s="143"/>
      <c r="BP135" s="143"/>
      <c r="BQ135" s="143"/>
      <c r="BR135" s="143"/>
      <c r="BS135" s="143"/>
      <c r="BT135" s="143"/>
      <c r="BU135" s="143"/>
      <c r="BV135" s="143"/>
      <c r="BW135" s="143"/>
      <c r="BX135" s="143"/>
    </row>
    <row r="136" spans="2:76" ht="12" customHeight="1" x14ac:dyDescent="0.2">
      <c r="B136" s="143"/>
      <c r="C136" s="143"/>
      <c r="D136" s="143"/>
      <c r="E136" s="143"/>
      <c r="F136" s="143"/>
      <c r="G136" s="143"/>
      <c r="H136" s="143"/>
      <c r="I136" s="143"/>
      <c r="J136" s="143"/>
      <c r="K136" s="143"/>
      <c r="L136" s="143"/>
      <c r="M136" s="143"/>
      <c r="N136" s="143"/>
      <c r="O136" s="143"/>
      <c r="P136" s="143"/>
      <c r="Q136" s="143"/>
      <c r="R136" s="143"/>
      <c r="S136" s="143"/>
      <c r="T136" s="143"/>
      <c r="U136" s="143"/>
      <c r="V136" s="143"/>
      <c r="W136" s="143"/>
      <c r="X136" s="143"/>
      <c r="Y136" s="143"/>
      <c r="Z136" s="143"/>
      <c r="AA136" s="143"/>
      <c r="AB136" s="143"/>
      <c r="AC136" s="143"/>
      <c r="AD136" s="143"/>
      <c r="AE136" s="143"/>
      <c r="AF136" s="143"/>
      <c r="AG136" s="143"/>
      <c r="AH136" s="143"/>
      <c r="AI136" s="143"/>
      <c r="AJ136" s="143"/>
      <c r="AK136" s="143"/>
      <c r="AL136" s="143"/>
      <c r="AM136" s="143"/>
      <c r="AN136" s="143"/>
      <c r="AO136" s="143"/>
      <c r="AP136" s="143"/>
      <c r="AQ136" s="143"/>
      <c r="AR136" s="143"/>
      <c r="AZ136" s="143"/>
      <c r="BA136" s="143"/>
      <c r="BB136" s="143"/>
      <c r="BC136" s="143"/>
      <c r="BD136" s="143"/>
      <c r="BE136" s="143"/>
      <c r="BF136" s="143"/>
      <c r="BG136" s="143"/>
      <c r="BH136" s="143"/>
      <c r="BI136" s="143"/>
      <c r="BJ136" s="143"/>
      <c r="BK136" s="143"/>
      <c r="BL136" s="143"/>
      <c r="BM136" s="143"/>
      <c r="BN136" s="143"/>
      <c r="BO136" s="143"/>
      <c r="BP136" s="143"/>
      <c r="BQ136" s="143"/>
      <c r="BR136" s="143"/>
      <c r="BS136" s="143"/>
      <c r="BT136" s="143"/>
      <c r="BU136" s="143"/>
      <c r="BV136" s="143"/>
      <c r="BW136" s="143"/>
      <c r="BX136" s="143"/>
    </row>
    <row r="137" spans="2:76" ht="12" customHeight="1" x14ac:dyDescent="0.2">
      <c r="B137" s="143"/>
      <c r="C137" s="143"/>
      <c r="D137" s="143"/>
      <c r="E137" s="143"/>
      <c r="F137" s="143"/>
      <c r="G137" s="143"/>
      <c r="H137" s="143"/>
      <c r="I137" s="143"/>
      <c r="J137" s="143"/>
      <c r="K137" s="143"/>
      <c r="L137" s="143"/>
      <c r="M137" s="143"/>
      <c r="N137" s="143"/>
      <c r="O137" s="143"/>
      <c r="P137" s="143"/>
      <c r="Q137" s="143"/>
      <c r="R137" s="143"/>
      <c r="S137" s="143"/>
      <c r="T137" s="143"/>
      <c r="U137" s="143"/>
      <c r="V137" s="143"/>
      <c r="W137" s="143"/>
      <c r="X137" s="143"/>
      <c r="Y137" s="143"/>
      <c r="Z137" s="143"/>
      <c r="AA137" s="143"/>
      <c r="AB137" s="143"/>
      <c r="AC137" s="143"/>
      <c r="AD137" s="143"/>
      <c r="AE137" s="143"/>
      <c r="AF137" s="143"/>
      <c r="AG137" s="143"/>
      <c r="AH137" s="143"/>
      <c r="AI137" s="143"/>
      <c r="AJ137" s="143"/>
      <c r="AK137" s="143"/>
      <c r="AL137" s="143"/>
      <c r="AM137" s="143"/>
      <c r="AN137" s="143"/>
      <c r="AO137" s="143"/>
      <c r="AP137" s="143"/>
      <c r="AQ137" s="143"/>
      <c r="AR137" s="143"/>
      <c r="AZ137" s="143"/>
      <c r="BA137" s="143"/>
      <c r="BB137" s="143"/>
      <c r="BC137" s="143"/>
      <c r="BD137" s="143"/>
      <c r="BE137" s="143"/>
      <c r="BF137" s="143"/>
      <c r="BG137" s="143"/>
      <c r="BH137" s="143"/>
      <c r="BI137" s="143"/>
      <c r="BJ137" s="143"/>
      <c r="BK137" s="143"/>
      <c r="BL137" s="143"/>
      <c r="BM137" s="143"/>
      <c r="BN137" s="143"/>
      <c r="BO137" s="143"/>
      <c r="BP137" s="143"/>
      <c r="BQ137" s="143"/>
      <c r="BR137" s="143"/>
      <c r="BS137" s="143"/>
      <c r="BT137" s="143"/>
      <c r="BU137" s="143"/>
      <c r="BV137" s="143"/>
      <c r="BW137" s="143"/>
      <c r="BX137" s="143"/>
    </row>
    <row r="138" spans="2:76" ht="12" customHeight="1" x14ac:dyDescent="0.2">
      <c r="B138" s="143"/>
      <c r="C138" s="143"/>
      <c r="D138" s="143"/>
      <c r="E138" s="143"/>
      <c r="F138" s="143"/>
      <c r="G138" s="143"/>
      <c r="H138" s="143"/>
      <c r="I138" s="143"/>
      <c r="J138" s="143"/>
      <c r="K138" s="143"/>
      <c r="L138" s="143"/>
      <c r="M138" s="143"/>
      <c r="N138" s="143"/>
      <c r="O138" s="143"/>
      <c r="P138" s="143"/>
      <c r="Q138" s="143"/>
      <c r="R138" s="143"/>
      <c r="S138" s="143"/>
      <c r="T138" s="143"/>
      <c r="U138" s="143"/>
      <c r="V138" s="143"/>
      <c r="W138" s="143"/>
      <c r="X138" s="143"/>
      <c r="Y138" s="143"/>
      <c r="Z138" s="143"/>
      <c r="AA138" s="143"/>
      <c r="AB138" s="143"/>
      <c r="AC138" s="143"/>
      <c r="AD138" s="143"/>
      <c r="AE138" s="143"/>
      <c r="AF138" s="143"/>
      <c r="AG138" s="143"/>
      <c r="AH138" s="143"/>
      <c r="AI138" s="143"/>
      <c r="AJ138" s="143"/>
      <c r="AK138" s="143"/>
      <c r="AL138" s="143"/>
      <c r="AM138" s="143"/>
      <c r="AN138" s="143"/>
      <c r="AO138" s="143"/>
      <c r="AP138" s="143"/>
      <c r="AQ138" s="143"/>
      <c r="AR138" s="143"/>
      <c r="AZ138" s="143"/>
      <c r="BA138" s="143"/>
      <c r="BB138" s="143"/>
      <c r="BC138" s="143"/>
      <c r="BD138" s="143"/>
      <c r="BE138" s="143"/>
      <c r="BF138" s="143"/>
      <c r="BG138" s="143"/>
      <c r="BH138" s="143"/>
      <c r="BI138" s="143"/>
      <c r="BJ138" s="143"/>
      <c r="BK138" s="143"/>
      <c r="BL138" s="143"/>
      <c r="BM138" s="143"/>
      <c r="BN138" s="143"/>
      <c r="BO138" s="143"/>
      <c r="BP138" s="143"/>
      <c r="BQ138" s="143"/>
      <c r="BR138" s="143"/>
      <c r="BS138" s="143"/>
      <c r="BT138" s="143"/>
      <c r="BU138" s="143"/>
      <c r="BV138" s="143"/>
      <c r="BW138" s="143"/>
      <c r="BX138" s="143"/>
    </row>
    <row r="139" spans="2:76" ht="12" customHeight="1" x14ac:dyDescent="0.2">
      <c r="B139" s="143"/>
      <c r="C139" s="143"/>
      <c r="D139" s="143"/>
      <c r="E139" s="143"/>
      <c r="F139" s="143"/>
      <c r="G139" s="143"/>
      <c r="H139" s="143"/>
      <c r="I139" s="143"/>
      <c r="J139" s="143"/>
      <c r="K139" s="143"/>
      <c r="L139" s="143"/>
      <c r="M139" s="143"/>
      <c r="N139" s="143"/>
      <c r="O139" s="143"/>
      <c r="P139" s="143"/>
      <c r="Q139" s="143"/>
      <c r="R139" s="143"/>
      <c r="S139" s="143"/>
      <c r="T139" s="143"/>
      <c r="U139" s="143"/>
      <c r="V139" s="143"/>
      <c r="W139" s="143"/>
      <c r="X139" s="143"/>
      <c r="Y139" s="143"/>
      <c r="Z139" s="143"/>
      <c r="AA139" s="143"/>
      <c r="AB139" s="143"/>
      <c r="AC139" s="143"/>
      <c r="AD139" s="143"/>
      <c r="AE139" s="143"/>
      <c r="AF139" s="143"/>
      <c r="AG139" s="143"/>
      <c r="AH139" s="143"/>
      <c r="AI139" s="143"/>
      <c r="AJ139" s="143"/>
      <c r="AK139" s="143"/>
      <c r="AL139" s="143"/>
      <c r="AM139" s="143"/>
      <c r="AN139" s="143"/>
      <c r="AO139" s="143"/>
      <c r="AP139" s="143"/>
      <c r="AQ139" s="143"/>
      <c r="AR139" s="143"/>
      <c r="AZ139" s="143"/>
      <c r="BA139" s="143"/>
      <c r="BB139" s="143"/>
      <c r="BC139" s="143"/>
      <c r="BD139" s="143"/>
      <c r="BE139" s="143"/>
      <c r="BF139" s="143"/>
      <c r="BG139" s="143"/>
      <c r="BH139" s="143"/>
      <c r="BI139" s="143"/>
      <c r="BJ139" s="143"/>
      <c r="BK139" s="143"/>
      <c r="BL139" s="143"/>
      <c r="BM139" s="143"/>
      <c r="BN139" s="143"/>
      <c r="BO139" s="143"/>
      <c r="BP139" s="143"/>
      <c r="BQ139" s="143"/>
      <c r="BR139" s="143"/>
      <c r="BS139" s="143"/>
      <c r="BT139" s="143"/>
      <c r="BU139" s="143"/>
      <c r="BV139" s="143"/>
      <c r="BW139" s="143"/>
      <c r="BX139" s="143"/>
    </row>
    <row r="140" spans="2:76" ht="12" customHeight="1" x14ac:dyDescent="0.2">
      <c r="B140" s="143"/>
      <c r="C140" s="143"/>
      <c r="D140" s="143"/>
      <c r="E140" s="143"/>
      <c r="F140" s="143"/>
      <c r="G140" s="143"/>
      <c r="H140" s="143"/>
      <c r="I140" s="143"/>
      <c r="J140" s="143"/>
      <c r="K140" s="143"/>
      <c r="L140" s="143"/>
      <c r="M140" s="143"/>
      <c r="N140" s="143"/>
      <c r="O140" s="143"/>
      <c r="P140" s="143"/>
      <c r="Q140" s="143"/>
      <c r="R140" s="143"/>
      <c r="S140" s="143"/>
      <c r="T140" s="143"/>
      <c r="U140" s="143"/>
      <c r="V140" s="143"/>
      <c r="W140" s="143"/>
      <c r="X140" s="143"/>
      <c r="Y140" s="143"/>
      <c r="Z140" s="143"/>
      <c r="AA140" s="143"/>
      <c r="AB140" s="143"/>
      <c r="AC140" s="143"/>
      <c r="AD140" s="143"/>
      <c r="AE140" s="143"/>
      <c r="AF140" s="143"/>
      <c r="AG140" s="143"/>
      <c r="AH140" s="143"/>
      <c r="AI140" s="143"/>
      <c r="AJ140" s="143"/>
      <c r="AK140" s="143"/>
      <c r="AL140" s="143"/>
      <c r="AM140" s="143"/>
      <c r="AN140" s="143"/>
      <c r="AO140" s="143"/>
      <c r="AP140" s="143"/>
      <c r="AQ140" s="143"/>
      <c r="AR140" s="143"/>
      <c r="AZ140" s="143"/>
      <c r="BA140" s="143"/>
      <c r="BB140" s="143"/>
      <c r="BC140" s="143"/>
      <c r="BD140" s="143"/>
      <c r="BE140" s="143"/>
      <c r="BF140" s="143"/>
      <c r="BG140" s="143"/>
      <c r="BH140" s="143"/>
      <c r="BI140" s="143"/>
      <c r="BJ140" s="143"/>
      <c r="BK140" s="143"/>
      <c r="BL140" s="143"/>
      <c r="BM140" s="143"/>
      <c r="BN140" s="143"/>
      <c r="BO140" s="143"/>
      <c r="BP140" s="143"/>
      <c r="BQ140" s="143"/>
      <c r="BR140" s="143"/>
      <c r="BS140" s="143"/>
      <c r="BT140" s="143"/>
      <c r="BU140" s="143"/>
      <c r="BV140" s="143"/>
      <c r="BW140" s="143"/>
      <c r="BX140" s="143"/>
    </row>
  </sheetData>
  <mergeCells count="70">
    <mergeCell ref="Y25:Z25"/>
    <mergeCell ref="Y26:Z26"/>
    <mergeCell ref="Y27:Z27"/>
    <mergeCell ref="Y28:Z28"/>
    <mergeCell ref="Y29:Z29"/>
    <mergeCell ref="B10:E10"/>
    <mergeCell ref="F10:G10"/>
    <mergeCell ref="B11:E11"/>
    <mergeCell ref="F11:G11"/>
    <mergeCell ref="B12:E12"/>
    <mergeCell ref="F12:G12"/>
    <mergeCell ref="H20:H24"/>
    <mergeCell ref="B13:E13"/>
    <mergeCell ref="F13:G13"/>
    <mergeCell ref="F14:G14"/>
    <mergeCell ref="P14:Q14"/>
    <mergeCell ref="B15:E15"/>
    <mergeCell ref="F15:G15"/>
    <mergeCell ref="B20:B24"/>
    <mergeCell ref="C20:D24"/>
    <mergeCell ref="E20:E24"/>
    <mergeCell ref="F20:F24"/>
    <mergeCell ref="G20:G24"/>
    <mergeCell ref="I20:M20"/>
    <mergeCell ref="N20:S20"/>
    <mergeCell ref="T20:T24"/>
    <mergeCell ref="U20:U24"/>
    <mergeCell ref="V20:Z22"/>
    <mergeCell ref="I21:I24"/>
    <mergeCell ref="J21:M21"/>
    <mergeCell ref="N21:P23"/>
    <mergeCell ref="Q21:S23"/>
    <mergeCell ref="J22:J24"/>
    <mergeCell ref="K22:M23"/>
    <mergeCell ref="V23:V24"/>
    <mergeCell ref="W23:W24"/>
    <mergeCell ref="X23:X24"/>
    <mergeCell ref="Y23:Z24"/>
    <mergeCell ref="O24:P24"/>
    <mergeCell ref="B39:D42"/>
    <mergeCell ref="E39:E42"/>
    <mergeCell ref="F39:J39"/>
    <mergeCell ref="K39:P39"/>
    <mergeCell ref="Q39:Q42"/>
    <mergeCell ref="B35:G35"/>
    <mergeCell ref="B38:W38"/>
    <mergeCell ref="F40:F42"/>
    <mergeCell ref="G40:J40"/>
    <mergeCell ref="K40:L41"/>
    <mergeCell ref="M40:P41"/>
    <mergeCell ref="G41:G42"/>
    <mergeCell ref="H41:J41"/>
    <mergeCell ref="O42:P42"/>
    <mergeCell ref="B51:G51"/>
    <mergeCell ref="I51:N51"/>
    <mergeCell ref="AI52:AN52"/>
    <mergeCell ref="B43:D43"/>
    <mergeCell ref="O43:P43"/>
    <mergeCell ref="B46:P46"/>
    <mergeCell ref="C49:D49"/>
    <mergeCell ref="B50:G50"/>
    <mergeCell ref="I50:N50"/>
    <mergeCell ref="R39:R42"/>
    <mergeCell ref="S39:V41"/>
    <mergeCell ref="W39:W42"/>
    <mergeCell ref="C25:D25"/>
    <mergeCell ref="C26:D26"/>
    <mergeCell ref="C27:D27"/>
    <mergeCell ref="C28:D28"/>
    <mergeCell ref="C29:D29"/>
  </mergeCells>
  <pageMargins left="0.7" right="0.7" top="0.75" bottom="0.75" header="0.3" footer="0.3"/>
  <pageSetup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5332A-1263-4FA0-9D00-60EDB7ED3EFB}">
  <dimension ref="B2:BQ160"/>
  <sheetViews>
    <sheetView topLeftCell="A13" zoomScale="70" zoomScaleNormal="70" workbookViewId="0">
      <selection activeCell="D16" sqref="D16"/>
    </sheetView>
  </sheetViews>
  <sheetFormatPr baseColWidth="10" defaultColWidth="5.7109375" defaultRowHeight="12" customHeight="1" x14ac:dyDescent="0.2"/>
  <cols>
    <col min="1" max="1" width="3.28515625" style="141" customWidth="1"/>
    <col min="2" max="2" width="12.28515625" style="141" customWidth="1"/>
    <col min="3" max="3" width="18.140625" style="141" customWidth="1"/>
    <col min="4" max="4" width="16.7109375" style="141" customWidth="1"/>
    <col min="5" max="5" width="21.42578125" style="141" customWidth="1"/>
    <col min="6" max="6" width="18.85546875" style="141" customWidth="1"/>
    <col min="7" max="7" width="15.42578125" style="141" customWidth="1"/>
    <col min="8" max="8" width="11.140625" style="141" customWidth="1"/>
    <col min="9" max="9" width="14.5703125" style="141" customWidth="1"/>
    <col min="10" max="10" width="21.42578125" style="141" customWidth="1"/>
    <col min="11" max="11" width="19.28515625" style="141" customWidth="1"/>
    <col min="12" max="12" width="14.42578125" style="141" customWidth="1"/>
    <col min="13" max="13" width="17.7109375" style="141" customWidth="1"/>
    <col min="14" max="14" width="15.140625" style="141" customWidth="1"/>
    <col min="15" max="15" width="20.7109375" style="141" customWidth="1"/>
    <col min="16" max="16" width="19.140625" style="141" customWidth="1"/>
    <col min="17" max="17" width="16.7109375" style="141" customWidth="1"/>
    <col min="18" max="19" width="14.85546875" style="141" customWidth="1"/>
    <col min="20" max="20" width="13.5703125" style="141" customWidth="1"/>
    <col min="21" max="21" width="13.7109375" style="141" customWidth="1"/>
    <col min="22" max="22" width="13.42578125" style="141" customWidth="1"/>
    <col min="23" max="23" width="12.140625" style="141" bestFit="1" customWidth="1"/>
    <col min="24" max="37" width="5.7109375" style="141"/>
    <col min="38" max="44" width="5.7109375" style="143"/>
    <col min="45" max="256" width="5.7109375" style="141"/>
    <col min="257" max="257" width="3.28515625" style="141" customWidth="1"/>
    <col min="258" max="258" width="12.28515625" style="141" customWidth="1"/>
    <col min="259" max="259" width="18.140625" style="141" customWidth="1"/>
    <col min="260" max="260" width="16.7109375" style="141" customWidth="1"/>
    <col min="261" max="261" width="21.42578125" style="141" customWidth="1"/>
    <col min="262" max="262" width="18.85546875" style="141" customWidth="1"/>
    <col min="263" max="263" width="15.42578125" style="141" customWidth="1"/>
    <col min="264" max="264" width="11.140625" style="141" customWidth="1"/>
    <col min="265" max="265" width="14.5703125" style="141" customWidth="1"/>
    <col min="266" max="266" width="21.42578125" style="141" customWidth="1"/>
    <col min="267" max="267" width="19.28515625" style="141" customWidth="1"/>
    <col min="268" max="268" width="14.42578125" style="141" customWidth="1"/>
    <col min="269" max="269" width="17.7109375" style="141" customWidth="1"/>
    <col min="270" max="270" width="15.140625" style="141" customWidth="1"/>
    <col min="271" max="271" width="20.7109375" style="141" customWidth="1"/>
    <col min="272" max="272" width="19.140625" style="141" customWidth="1"/>
    <col min="273" max="273" width="16.7109375" style="141" customWidth="1"/>
    <col min="274" max="275" width="14.85546875" style="141" customWidth="1"/>
    <col min="276" max="276" width="13.5703125" style="141" customWidth="1"/>
    <col min="277" max="277" width="13.7109375" style="141" customWidth="1"/>
    <col min="278" max="278" width="13.42578125" style="141" customWidth="1"/>
    <col min="279" max="279" width="12.140625" style="141" bestFit="1" customWidth="1"/>
    <col min="280" max="512" width="5.7109375" style="141"/>
    <col min="513" max="513" width="3.28515625" style="141" customWidth="1"/>
    <col min="514" max="514" width="12.28515625" style="141" customWidth="1"/>
    <col min="515" max="515" width="18.140625" style="141" customWidth="1"/>
    <col min="516" max="516" width="16.7109375" style="141" customWidth="1"/>
    <col min="517" max="517" width="21.42578125" style="141" customWidth="1"/>
    <col min="518" max="518" width="18.85546875" style="141" customWidth="1"/>
    <col min="519" max="519" width="15.42578125" style="141" customWidth="1"/>
    <col min="520" max="520" width="11.140625" style="141" customWidth="1"/>
    <col min="521" max="521" width="14.5703125" style="141" customWidth="1"/>
    <col min="522" max="522" width="21.42578125" style="141" customWidth="1"/>
    <col min="523" max="523" width="19.28515625" style="141" customWidth="1"/>
    <col min="524" max="524" width="14.42578125" style="141" customWidth="1"/>
    <col min="525" max="525" width="17.7109375" style="141" customWidth="1"/>
    <col min="526" max="526" width="15.140625" style="141" customWidth="1"/>
    <col min="527" max="527" width="20.7109375" style="141" customWidth="1"/>
    <col min="528" max="528" width="19.140625" style="141" customWidth="1"/>
    <col min="529" max="529" width="16.7109375" style="141" customWidth="1"/>
    <col min="530" max="531" width="14.85546875" style="141" customWidth="1"/>
    <col min="532" max="532" width="13.5703125" style="141" customWidth="1"/>
    <col min="533" max="533" width="13.7109375" style="141" customWidth="1"/>
    <col min="534" max="534" width="13.42578125" style="141" customWidth="1"/>
    <col min="535" max="535" width="12.140625" style="141" bestFit="1" customWidth="1"/>
    <col min="536" max="768" width="5.7109375" style="141"/>
    <col min="769" max="769" width="3.28515625" style="141" customWidth="1"/>
    <col min="770" max="770" width="12.28515625" style="141" customWidth="1"/>
    <col min="771" max="771" width="18.140625" style="141" customWidth="1"/>
    <col min="772" max="772" width="16.7109375" style="141" customWidth="1"/>
    <col min="773" max="773" width="21.42578125" style="141" customWidth="1"/>
    <col min="774" max="774" width="18.85546875" style="141" customWidth="1"/>
    <col min="775" max="775" width="15.42578125" style="141" customWidth="1"/>
    <col min="776" max="776" width="11.140625" style="141" customWidth="1"/>
    <col min="777" max="777" width="14.5703125" style="141" customWidth="1"/>
    <col min="778" max="778" width="21.42578125" style="141" customWidth="1"/>
    <col min="779" max="779" width="19.28515625" style="141" customWidth="1"/>
    <col min="780" max="780" width="14.42578125" style="141" customWidth="1"/>
    <col min="781" max="781" width="17.7109375" style="141" customWidth="1"/>
    <col min="782" max="782" width="15.140625" style="141" customWidth="1"/>
    <col min="783" max="783" width="20.7109375" style="141" customWidth="1"/>
    <col min="784" max="784" width="19.140625" style="141" customWidth="1"/>
    <col min="785" max="785" width="16.7109375" style="141" customWidth="1"/>
    <col min="786" max="787" width="14.85546875" style="141" customWidth="1"/>
    <col min="788" max="788" width="13.5703125" style="141" customWidth="1"/>
    <col min="789" max="789" width="13.7109375" style="141" customWidth="1"/>
    <col min="790" max="790" width="13.42578125" style="141" customWidth="1"/>
    <col min="791" max="791" width="12.140625" style="141" bestFit="1" customWidth="1"/>
    <col min="792" max="1024" width="5.7109375" style="141"/>
    <col min="1025" max="1025" width="3.28515625" style="141" customWidth="1"/>
    <col min="1026" max="1026" width="12.28515625" style="141" customWidth="1"/>
    <col min="1027" max="1027" width="18.140625" style="141" customWidth="1"/>
    <col min="1028" max="1028" width="16.7109375" style="141" customWidth="1"/>
    <col min="1029" max="1029" width="21.42578125" style="141" customWidth="1"/>
    <col min="1030" max="1030" width="18.85546875" style="141" customWidth="1"/>
    <col min="1031" max="1031" width="15.42578125" style="141" customWidth="1"/>
    <col min="1032" max="1032" width="11.140625" style="141" customWidth="1"/>
    <col min="1033" max="1033" width="14.5703125" style="141" customWidth="1"/>
    <col min="1034" max="1034" width="21.42578125" style="141" customWidth="1"/>
    <col min="1035" max="1035" width="19.28515625" style="141" customWidth="1"/>
    <col min="1036" max="1036" width="14.42578125" style="141" customWidth="1"/>
    <col min="1037" max="1037" width="17.7109375" style="141" customWidth="1"/>
    <col min="1038" max="1038" width="15.140625" style="141" customWidth="1"/>
    <col min="1039" max="1039" width="20.7109375" style="141" customWidth="1"/>
    <col min="1040" max="1040" width="19.140625" style="141" customWidth="1"/>
    <col min="1041" max="1041" width="16.7109375" style="141" customWidth="1"/>
    <col min="1042" max="1043" width="14.85546875" style="141" customWidth="1"/>
    <col min="1044" max="1044" width="13.5703125" style="141" customWidth="1"/>
    <col min="1045" max="1045" width="13.7109375" style="141" customWidth="1"/>
    <col min="1046" max="1046" width="13.42578125" style="141" customWidth="1"/>
    <col min="1047" max="1047" width="12.140625" style="141" bestFit="1" customWidth="1"/>
    <col min="1048" max="1280" width="5.7109375" style="141"/>
    <col min="1281" max="1281" width="3.28515625" style="141" customWidth="1"/>
    <col min="1282" max="1282" width="12.28515625" style="141" customWidth="1"/>
    <col min="1283" max="1283" width="18.140625" style="141" customWidth="1"/>
    <col min="1284" max="1284" width="16.7109375" style="141" customWidth="1"/>
    <col min="1285" max="1285" width="21.42578125" style="141" customWidth="1"/>
    <col min="1286" max="1286" width="18.85546875" style="141" customWidth="1"/>
    <col min="1287" max="1287" width="15.42578125" style="141" customWidth="1"/>
    <col min="1288" max="1288" width="11.140625" style="141" customWidth="1"/>
    <col min="1289" max="1289" width="14.5703125" style="141" customWidth="1"/>
    <col min="1290" max="1290" width="21.42578125" style="141" customWidth="1"/>
    <col min="1291" max="1291" width="19.28515625" style="141" customWidth="1"/>
    <col min="1292" max="1292" width="14.42578125" style="141" customWidth="1"/>
    <col min="1293" max="1293" width="17.7109375" style="141" customWidth="1"/>
    <col min="1294" max="1294" width="15.140625" style="141" customWidth="1"/>
    <col min="1295" max="1295" width="20.7109375" style="141" customWidth="1"/>
    <col min="1296" max="1296" width="19.140625" style="141" customWidth="1"/>
    <col min="1297" max="1297" width="16.7109375" style="141" customWidth="1"/>
    <col min="1298" max="1299" width="14.85546875" style="141" customWidth="1"/>
    <col min="1300" max="1300" width="13.5703125" style="141" customWidth="1"/>
    <col min="1301" max="1301" width="13.7109375" style="141" customWidth="1"/>
    <col min="1302" max="1302" width="13.42578125" style="141" customWidth="1"/>
    <col min="1303" max="1303" width="12.140625" style="141" bestFit="1" customWidth="1"/>
    <col min="1304" max="1536" width="5.7109375" style="141"/>
    <col min="1537" max="1537" width="3.28515625" style="141" customWidth="1"/>
    <col min="1538" max="1538" width="12.28515625" style="141" customWidth="1"/>
    <col min="1539" max="1539" width="18.140625" style="141" customWidth="1"/>
    <col min="1540" max="1540" width="16.7109375" style="141" customWidth="1"/>
    <col min="1541" max="1541" width="21.42578125" style="141" customWidth="1"/>
    <col min="1542" max="1542" width="18.85546875" style="141" customWidth="1"/>
    <col min="1543" max="1543" width="15.42578125" style="141" customWidth="1"/>
    <col min="1544" max="1544" width="11.140625" style="141" customWidth="1"/>
    <col min="1545" max="1545" width="14.5703125" style="141" customWidth="1"/>
    <col min="1546" max="1546" width="21.42578125" style="141" customWidth="1"/>
    <col min="1547" max="1547" width="19.28515625" style="141" customWidth="1"/>
    <col min="1548" max="1548" width="14.42578125" style="141" customWidth="1"/>
    <col min="1549" max="1549" width="17.7109375" style="141" customWidth="1"/>
    <col min="1550" max="1550" width="15.140625" style="141" customWidth="1"/>
    <col min="1551" max="1551" width="20.7109375" style="141" customWidth="1"/>
    <col min="1552" max="1552" width="19.140625" style="141" customWidth="1"/>
    <col min="1553" max="1553" width="16.7109375" style="141" customWidth="1"/>
    <col min="1554" max="1555" width="14.85546875" style="141" customWidth="1"/>
    <col min="1556" max="1556" width="13.5703125" style="141" customWidth="1"/>
    <col min="1557" max="1557" width="13.7109375" style="141" customWidth="1"/>
    <col min="1558" max="1558" width="13.42578125" style="141" customWidth="1"/>
    <col min="1559" max="1559" width="12.140625" style="141" bestFit="1" customWidth="1"/>
    <col min="1560" max="1792" width="5.7109375" style="141"/>
    <col min="1793" max="1793" width="3.28515625" style="141" customWidth="1"/>
    <col min="1794" max="1794" width="12.28515625" style="141" customWidth="1"/>
    <col min="1795" max="1795" width="18.140625" style="141" customWidth="1"/>
    <col min="1796" max="1796" width="16.7109375" style="141" customWidth="1"/>
    <col min="1797" max="1797" width="21.42578125" style="141" customWidth="1"/>
    <col min="1798" max="1798" width="18.85546875" style="141" customWidth="1"/>
    <col min="1799" max="1799" width="15.42578125" style="141" customWidth="1"/>
    <col min="1800" max="1800" width="11.140625" style="141" customWidth="1"/>
    <col min="1801" max="1801" width="14.5703125" style="141" customWidth="1"/>
    <col min="1802" max="1802" width="21.42578125" style="141" customWidth="1"/>
    <col min="1803" max="1803" width="19.28515625" style="141" customWidth="1"/>
    <col min="1804" max="1804" width="14.42578125" style="141" customWidth="1"/>
    <col min="1805" max="1805" width="17.7109375" style="141" customWidth="1"/>
    <col min="1806" max="1806" width="15.140625" style="141" customWidth="1"/>
    <col min="1807" max="1807" width="20.7109375" style="141" customWidth="1"/>
    <col min="1808" max="1808" width="19.140625" style="141" customWidth="1"/>
    <col min="1809" max="1809" width="16.7109375" style="141" customWidth="1"/>
    <col min="1810" max="1811" width="14.85546875" style="141" customWidth="1"/>
    <col min="1812" max="1812" width="13.5703125" style="141" customWidth="1"/>
    <col min="1813" max="1813" width="13.7109375" style="141" customWidth="1"/>
    <col min="1814" max="1814" width="13.42578125" style="141" customWidth="1"/>
    <col min="1815" max="1815" width="12.140625" style="141" bestFit="1" customWidth="1"/>
    <col min="1816" max="2048" width="5.7109375" style="141"/>
    <col min="2049" max="2049" width="3.28515625" style="141" customWidth="1"/>
    <col min="2050" max="2050" width="12.28515625" style="141" customWidth="1"/>
    <col min="2051" max="2051" width="18.140625" style="141" customWidth="1"/>
    <col min="2052" max="2052" width="16.7109375" style="141" customWidth="1"/>
    <col min="2053" max="2053" width="21.42578125" style="141" customWidth="1"/>
    <col min="2054" max="2054" width="18.85546875" style="141" customWidth="1"/>
    <col min="2055" max="2055" width="15.42578125" style="141" customWidth="1"/>
    <col min="2056" max="2056" width="11.140625" style="141" customWidth="1"/>
    <col min="2057" max="2057" width="14.5703125" style="141" customWidth="1"/>
    <col min="2058" max="2058" width="21.42578125" style="141" customWidth="1"/>
    <col min="2059" max="2059" width="19.28515625" style="141" customWidth="1"/>
    <col min="2060" max="2060" width="14.42578125" style="141" customWidth="1"/>
    <col min="2061" max="2061" width="17.7109375" style="141" customWidth="1"/>
    <col min="2062" max="2062" width="15.140625" style="141" customWidth="1"/>
    <col min="2063" max="2063" width="20.7109375" style="141" customWidth="1"/>
    <col min="2064" max="2064" width="19.140625" style="141" customWidth="1"/>
    <col min="2065" max="2065" width="16.7109375" style="141" customWidth="1"/>
    <col min="2066" max="2067" width="14.85546875" style="141" customWidth="1"/>
    <col min="2068" max="2068" width="13.5703125" style="141" customWidth="1"/>
    <col min="2069" max="2069" width="13.7109375" style="141" customWidth="1"/>
    <col min="2070" max="2070" width="13.42578125" style="141" customWidth="1"/>
    <col min="2071" max="2071" width="12.140625" style="141" bestFit="1" customWidth="1"/>
    <col min="2072" max="2304" width="5.7109375" style="141"/>
    <col min="2305" max="2305" width="3.28515625" style="141" customWidth="1"/>
    <col min="2306" max="2306" width="12.28515625" style="141" customWidth="1"/>
    <col min="2307" max="2307" width="18.140625" style="141" customWidth="1"/>
    <col min="2308" max="2308" width="16.7109375" style="141" customWidth="1"/>
    <col min="2309" max="2309" width="21.42578125" style="141" customWidth="1"/>
    <col min="2310" max="2310" width="18.85546875" style="141" customWidth="1"/>
    <col min="2311" max="2311" width="15.42578125" style="141" customWidth="1"/>
    <col min="2312" max="2312" width="11.140625" style="141" customWidth="1"/>
    <col min="2313" max="2313" width="14.5703125" style="141" customWidth="1"/>
    <col min="2314" max="2314" width="21.42578125" style="141" customWidth="1"/>
    <col min="2315" max="2315" width="19.28515625" style="141" customWidth="1"/>
    <col min="2316" max="2316" width="14.42578125" style="141" customWidth="1"/>
    <col min="2317" max="2317" width="17.7109375" style="141" customWidth="1"/>
    <col min="2318" max="2318" width="15.140625" style="141" customWidth="1"/>
    <col min="2319" max="2319" width="20.7109375" style="141" customWidth="1"/>
    <col min="2320" max="2320" width="19.140625" style="141" customWidth="1"/>
    <col min="2321" max="2321" width="16.7109375" style="141" customWidth="1"/>
    <col min="2322" max="2323" width="14.85546875" style="141" customWidth="1"/>
    <col min="2324" max="2324" width="13.5703125" style="141" customWidth="1"/>
    <col min="2325" max="2325" width="13.7109375" style="141" customWidth="1"/>
    <col min="2326" max="2326" width="13.42578125" style="141" customWidth="1"/>
    <col min="2327" max="2327" width="12.140625" style="141" bestFit="1" customWidth="1"/>
    <col min="2328" max="2560" width="5.7109375" style="141"/>
    <col min="2561" max="2561" width="3.28515625" style="141" customWidth="1"/>
    <col min="2562" max="2562" width="12.28515625" style="141" customWidth="1"/>
    <col min="2563" max="2563" width="18.140625" style="141" customWidth="1"/>
    <col min="2564" max="2564" width="16.7109375" style="141" customWidth="1"/>
    <col min="2565" max="2565" width="21.42578125" style="141" customWidth="1"/>
    <col min="2566" max="2566" width="18.85546875" style="141" customWidth="1"/>
    <col min="2567" max="2567" width="15.42578125" style="141" customWidth="1"/>
    <col min="2568" max="2568" width="11.140625" style="141" customWidth="1"/>
    <col min="2569" max="2569" width="14.5703125" style="141" customWidth="1"/>
    <col min="2570" max="2570" width="21.42578125" style="141" customWidth="1"/>
    <col min="2571" max="2571" width="19.28515625" style="141" customWidth="1"/>
    <col min="2572" max="2572" width="14.42578125" style="141" customWidth="1"/>
    <col min="2573" max="2573" width="17.7109375" style="141" customWidth="1"/>
    <col min="2574" max="2574" width="15.140625" style="141" customWidth="1"/>
    <col min="2575" max="2575" width="20.7109375" style="141" customWidth="1"/>
    <col min="2576" max="2576" width="19.140625" style="141" customWidth="1"/>
    <col min="2577" max="2577" width="16.7109375" style="141" customWidth="1"/>
    <col min="2578" max="2579" width="14.85546875" style="141" customWidth="1"/>
    <col min="2580" max="2580" width="13.5703125" style="141" customWidth="1"/>
    <col min="2581" max="2581" width="13.7109375" style="141" customWidth="1"/>
    <col min="2582" max="2582" width="13.42578125" style="141" customWidth="1"/>
    <col min="2583" max="2583" width="12.140625" style="141" bestFit="1" customWidth="1"/>
    <col min="2584" max="2816" width="5.7109375" style="141"/>
    <col min="2817" max="2817" width="3.28515625" style="141" customWidth="1"/>
    <col min="2818" max="2818" width="12.28515625" style="141" customWidth="1"/>
    <col min="2819" max="2819" width="18.140625" style="141" customWidth="1"/>
    <col min="2820" max="2820" width="16.7109375" style="141" customWidth="1"/>
    <col min="2821" max="2821" width="21.42578125" style="141" customWidth="1"/>
    <col min="2822" max="2822" width="18.85546875" style="141" customWidth="1"/>
    <col min="2823" max="2823" width="15.42578125" style="141" customWidth="1"/>
    <col min="2824" max="2824" width="11.140625" style="141" customWidth="1"/>
    <col min="2825" max="2825" width="14.5703125" style="141" customWidth="1"/>
    <col min="2826" max="2826" width="21.42578125" style="141" customWidth="1"/>
    <col min="2827" max="2827" width="19.28515625" style="141" customWidth="1"/>
    <col min="2828" max="2828" width="14.42578125" style="141" customWidth="1"/>
    <col min="2829" max="2829" width="17.7109375" style="141" customWidth="1"/>
    <col min="2830" max="2830" width="15.140625" style="141" customWidth="1"/>
    <col min="2831" max="2831" width="20.7109375" style="141" customWidth="1"/>
    <col min="2832" max="2832" width="19.140625" style="141" customWidth="1"/>
    <col min="2833" max="2833" width="16.7109375" style="141" customWidth="1"/>
    <col min="2834" max="2835" width="14.85546875" style="141" customWidth="1"/>
    <col min="2836" max="2836" width="13.5703125" style="141" customWidth="1"/>
    <col min="2837" max="2837" width="13.7109375" style="141" customWidth="1"/>
    <col min="2838" max="2838" width="13.42578125" style="141" customWidth="1"/>
    <col min="2839" max="2839" width="12.140625" style="141" bestFit="1" customWidth="1"/>
    <col min="2840" max="3072" width="5.7109375" style="141"/>
    <col min="3073" max="3073" width="3.28515625" style="141" customWidth="1"/>
    <col min="3074" max="3074" width="12.28515625" style="141" customWidth="1"/>
    <col min="3075" max="3075" width="18.140625" style="141" customWidth="1"/>
    <col min="3076" max="3076" width="16.7109375" style="141" customWidth="1"/>
    <col min="3077" max="3077" width="21.42578125" style="141" customWidth="1"/>
    <col min="3078" max="3078" width="18.85546875" style="141" customWidth="1"/>
    <col min="3079" max="3079" width="15.42578125" style="141" customWidth="1"/>
    <col min="3080" max="3080" width="11.140625" style="141" customWidth="1"/>
    <col min="3081" max="3081" width="14.5703125" style="141" customWidth="1"/>
    <col min="3082" max="3082" width="21.42578125" style="141" customWidth="1"/>
    <col min="3083" max="3083" width="19.28515625" style="141" customWidth="1"/>
    <col min="3084" max="3084" width="14.42578125" style="141" customWidth="1"/>
    <col min="3085" max="3085" width="17.7109375" style="141" customWidth="1"/>
    <col min="3086" max="3086" width="15.140625" style="141" customWidth="1"/>
    <col min="3087" max="3087" width="20.7109375" style="141" customWidth="1"/>
    <col min="3088" max="3088" width="19.140625" style="141" customWidth="1"/>
    <col min="3089" max="3089" width="16.7109375" style="141" customWidth="1"/>
    <col min="3090" max="3091" width="14.85546875" style="141" customWidth="1"/>
    <col min="3092" max="3092" width="13.5703125" style="141" customWidth="1"/>
    <col min="3093" max="3093" width="13.7109375" style="141" customWidth="1"/>
    <col min="3094" max="3094" width="13.42578125" style="141" customWidth="1"/>
    <col min="3095" max="3095" width="12.140625" style="141" bestFit="1" customWidth="1"/>
    <col min="3096" max="3328" width="5.7109375" style="141"/>
    <col min="3329" max="3329" width="3.28515625" style="141" customWidth="1"/>
    <col min="3330" max="3330" width="12.28515625" style="141" customWidth="1"/>
    <col min="3331" max="3331" width="18.140625" style="141" customWidth="1"/>
    <col min="3332" max="3332" width="16.7109375" style="141" customWidth="1"/>
    <col min="3333" max="3333" width="21.42578125" style="141" customWidth="1"/>
    <col min="3334" max="3334" width="18.85546875" style="141" customWidth="1"/>
    <col min="3335" max="3335" width="15.42578125" style="141" customWidth="1"/>
    <col min="3336" max="3336" width="11.140625" style="141" customWidth="1"/>
    <col min="3337" max="3337" width="14.5703125" style="141" customWidth="1"/>
    <col min="3338" max="3338" width="21.42578125" style="141" customWidth="1"/>
    <col min="3339" max="3339" width="19.28515625" style="141" customWidth="1"/>
    <col min="3340" max="3340" width="14.42578125" style="141" customWidth="1"/>
    <col min="3341" max="3341" width="17.7109375" style="141" customWidth="1"/>
    <col min="3342" max="3342" width="15.140625" style="141" customWidth="1"/>
    <col min="3343" max="3343" width="20.7109375" style="141" customWidth="1"/>
    <col min="3344" max="3344" width="19.140625" style="141" customWidth="1"/>
    <col min="3345" max="3345" width="16.7109375" style="141" customWidth="1"/>
    <col min="3346" max="3347" width="14.85546875" style="141" customWidth="1"/>
    <col min="3348" max="3348" width="13.5703125" style="141" customWidth="1"/>
    <col min="3349" max="3349" width="13.7109375" style="141" customWidth="1"/>
    <col min="3350" max="3350" width="13.42578125" style="141" customWidth="1"/>
    <col min="3351" max="3351" width="12.140625" style="141" bestFit="1" customWidth="1"/>
    <col min="3352" max="3584" width="5.7109375" style="141"/>
    <col min="3585" max="3585" width="3.28515625" style="141" customWidth="1"/>
    <col min="3586" max="3586" width="12.28515625" style="141" customWidth="1"/>
    <col min="3587" max="3587" width="18.140625" style="141" customWidth="1"/>
    <col min="3588" max="3588" width="16.7109375" style="141" customWidth="1"/>
    <col min="3589" max="3589" width="21.42578125" style="141" customWidth="1"/>
    <col min="3590" max="3590" width="18.85546875" style="141" customWidth="1"/>
    <col min="3591" max="3591" width="15.42578125" style="141" customWidth="1"/>
    <col min="3592" max="3592" width="11.140625" style="141" customWidth="1"/>
    <col min="3593" max="3593" width="14.5703125" style="141" customWidth="1"/>
    <col min="3594" max="3594" width="21.42578125" style="141" customWidth="1"/>
    <col min="3595" max="3595" width="19.28515625" style="141" customWidth="1"/>
    <col min="3596" max="3596" width="14.42578125" style="141" customWidth="1"/>
    <col min="3597" max="3597" width="17.7109375" style="141" customWidth="1"/>
    <col min="3598" max="3598" width="15.140625" style="141" customWidth="1"/>
    <col min="3599" max="3599" width="20.7109375" style="141" customWidth="1"/>
    <col min="3600" max="3600" width="19.140625" style="141" customWidth="1"/>
    <col min="3601" max="3601" width="16.7109375" style="141" customWidth="1"/>
    <col min="3602" max="3603" width="14.85546875" style="141" customWidth="1"/>
    <col min="3604" max="3604" width="13.5703125" style="141" customWidth="1"/>
    <col min="3605" max="3605" width="13.7109375" style="141" customWidth="1"/>
    <col min="3606" max="3606" width="13.42578125" style="141" customWidth="1"/>
    <col min="3607" max="3607" width="12.140625" style="141" bestFit="1" customWidth="1"/>
    <col min="3608" max="3840" width="5.7109375" style="141"/>
    <col min="3841" max="3841" width="3.28515625" style="141" customWidth="1"/>
    <col min="3842" max="3842" width="12.28515625" style="141" customWidth="1"/>
    <col min="3843" max="3843" width="18.140625" style="141" customWidth="1"/>
    <col min="3844" max="3844" width="16.7109375" style="141" customWidth="1"/>
    <col min="3845" max="3845" width="21.42578125" style="141" customWidth="1"/>
    <col min="3846" max="3846" width="18.85546875" style="141" customWidth="1"/>
    <col min="3847" max="3847" width="15.42578125" style="141" customWidth="1"/>
    <col min="3848" max="3848" width="11.140625" style="141" customWidth="1"/>
    <col min="3849" max="3849" width="14.5703125" style="141" customWidth="1"/>
    <col min="3850" max="3850" width="21.42578125" style="141" customWidth="1"/>
    <col min="3851" max="3851" width="19.28515625" style="141" customWidth="1"/>
    <col min="3852" max="3852" width="14.42578125" style="141" customWidth="1"/>
    <col min="3853" max="3853" width="17.7109375" style="141" customWidth="1"/>
    <col min="3854" max="3854" width="15.140625" style="141" customWidth="1"/>
    <col min="3855" max="3855" width="20.7109375" style="141" customWidth="1"/>
    <col min="3856" max="3856" width="19.140625" style="141" customWidth="1"/>
    <col min="3857" max="3857" width="16.7109375" style="141" customWidth="1"/>
    <col min="3858" max="3859" width="14.85546875" style="141" customWidth="1"/>
    <col min="3860" max="3860" width="13.5703125" style="141" customWidth="1"/>
    <col min="3861" max="3861" width="13.7109375" style="141" customWidth="1"/>
    <col min="3862" max="3862" width="13.42578125" style="141" customWidth="1"/>
    <col min="3863" max="3863" width="12.140625" style="141" bestFit="1" customWidth="1"/>
    <col min="3864" max="4096" width="5.7109375" style="141"/>
    <col min="4097" max="4097" width="3.28515625" style="141" customWidth="1"/>
    <col min="4098" max="4098" width="12.28515625" style="141" customWidth="1"/>
    <col min="4099" max="4099" width="18.140625" style="141" customWidth="1"/>
    <col min="4100" max="4100" width="16.7109375" style="141" customWidth="1"/>
    <col min="4101" max="4101" width="21.42578125" style="141" customWidth="1"/>
    <col min="4102" max="4102" width="18.85546875" style="141" customWidth="1"/>
    <col min="4103" max="4103" width="15.42578125" style="141" customWidth="1"/>
    <col min="4104" max="4104" width="11.140625" style="141" customWidth="1"/>
    <col min="4105" max="4105" width="14.5703125" style="141" customWidth="1"/>
    <col min="4106" max="4106" width="21.42578125" style="141" customWidth="1"/>
    <col min="4107" max="4107" width="19.28515625" style="141" customWidth="1"/>
    <col min="4108" max="4108" width="14.42578125" style="141" customWidth="1"/>
    <col min="4109" max="4109" width="17.7109375" style="141" customWidth="1"/>
    <col min="4110" max="4110" width="15.140625" style="141" customWidth="1"/>
    <col min="4111" max="4111" width="20.7109375" style="141" customWidth="1"/>
    <col min="4112" max="4112" width="19.140625" style="141" customWidth="1"/>
    <col min="4113" max="4113" width="16.7109375" style="141" customWidth="1"/>
    <col min="4114" max="4115" width="14.85546875" style="141" customWidth="1"/>
    <col min="4116" max="4116" width="13.5703125" style="141" customWidth="1"/>
    <col min="4117" max="4117" width="13.7109375" style="141" customWidth="1"/>
    <col min="4118" max="4118" width="13.42578125" style="141" customWidth="1"/>
    <col min="4119" max="4119" width="12.140625" style="141" bestFit="1" customWidth="1"/>
    <col min="4120" max="4352" width="5.7109375" style="141"/>
    <col min="4353" max="4353" width="3.28515625" style="141" customWidth="1"/>
    <col min="4354" max="4354" width="12.28515625" style="141" customWidth="1"/>
    <col min="4355" max="4355" width="18.140625" style="141" customWidth="1"/>
    <col min="4356" max="4356" width="16.7109375" style="141" customWidth="1"/>
    <col min="4357" max="4357" width="21.42578125" style="141" customWidth="1"/>
    <col min="4358" max="4358" width="18.85546875" style="141" customWidth="1"/>
    <col min="4359" max="4359" width="15.42578125" style="141" customWidth="1"/>
    <col min="4360" max="4360" width="11.140625" style="141" customWidth="1"/>
    <col min="4361" max="4361" width="14.5703125" style="141" customWidth="1"/>
    <col min="4362" max="4362" width="21.42578125" style="141" customWidth="1"/>
    <col min="4363" max="4363" width="19.28515625" style="141" customWidth="1"/>
    <col min="4364" max="4364" width="14.42578125" style="141" customWidth="1"/>
    <col min="4365" max="4365" width="17.7109375" style="141" customWidth="1"/>
    <col min="4366" max="4366" width="15.140625" style="141" customWidth="1"/>
    <col min="4367" max="4367" width="20.7109375" style="141" customWidth="1"/>
    <col min="4368" max="4368" width="19.140625" style="141" customWidth="1"/>
    <col min="4369" max="4369" width="16.7109375" style="141" customWidth="1"/>
    <col min="4370" max="4371" width="14.85546875" style="141" customWidth="1"/>
    <col min="4372" max="4372" width="13.5703125" style="141" customWidth="1"/>
    <col min="4373" max="4373" width="13.7109375" style="141" customWidth="1"/>
    <col min="4374" max="4374" width="13.42578125" style="141" customWidth="1"/>
    <col min="4375" max="4375" width="12.140625" style="141" bestFit="1" customWidth="1"/>
    <col min="4376" max="4608" width="5.7109375" style="141"/>
    <col min="4609" max="4609" width="3.28515625" style="141" customWidth="1"/>
    <col min="4610" max="4610" width="12.28515625" style="141" customWidth="1"/>
    <col min="4611" max="4611" width="18.140625" style="141" customWidth="1"/>
    <col min="4612" max="4612" width="16.7109375" style="141" customWidth="1"/>
    <col min="4613" max="4613" width="21.42578125" style="141" customWidth="1"/>
    <col min="4614" max="4614" width="18.85546875" style="141" customWidth="1"/>
    <col min="4615" max="4615" width="15.42578125" style="141" customWidth="1"/>
    <col min="4616" max="4616" width="11.140625" style="141" customWidth="1"/>
    <col min="4617" max="4617" width="14.5703125" style="141" customWidth="1"/>
    <col min="4618" max="4618" width="21.42578125" style="141" customWidth="1"/>
    <col min="4619" max="4619" width="19.28515625" style="141" customWidth="1"/>
    <col min="4620" max="4620" width="14.42578125" style="141" customWidth="1"/>
    <col min="4621" max="4621" width="17.7109375" style="141" customWidth="1"/>
    <col min="4622" max="4622" width="15.140625" style="141" customWidth="1"/>
    <col min="4623" max="4623" width="20.7109375" style="141" customWidth="1"/>
    <col min="4624" max="4624" width="19.140625" style="141" customWidth="1"/>
    <col min="4625" max="4625" width="16.7109375" style="141" customWidth="1"/>
    <col min="4626" max="4627" width="14.85546875" style="141" customWidth="1"/>
    <col min="4628" max="4628" width="13.5703125" style="141" customWidth="1"/>
    <col min="4629" max="4629" width="13.7109375" style="141" customWidth="1"/>
    <col min="4630" max="4630" width="13.42578125" style="141" customWidth="1"/>
    <col min="4631" max="4631" width="12.140625" style="141" bestFit="1" customWidth="1"/>
    <col min="4632" max="4864" width="5.7109375" style="141"/>
    <col min="4865" max="4865" width="3.28515625" style="141" customWidth="1"/>
    <col min="4866" max="4866" width="12.28515625" style="141" customWidth="1"/>
    <col min="4867" max="4867" width="18.140625" style="141" customWidth="1"/>
    <col min="4868" max="4868" width="16.7109375" style="141" customWidth="1"/>
    <col min="4869" max="4869" width="21.42578125" style="141" customWidth="1"/>
    <col min="4870" max="4870" width="18.85546875" style="141" customWidth="1"/>
    <col min="4871" max="4871" width="15.42578125" style="141" customWidth="1"/>
    <col min="4872" max="4872" width="11.140625" style="141" customWidth="1"/>
    <col min="4873" max="4873" width="14.5703125" style="141" customWidth="1"/>
    <col min="4874" max="4874" width="21.42578125" style="141" customWidth="1"/>
    <col min="4875" max="4875" width="19.28515625" style="141" customWidth="1"/>
    <col min="4876" max="4876" width="14.42578125" style="141" customWidth="1"/>
    <col min="4877" max="4877" width="17.7109375" style="141" customWidth="1"/>
    <col min="4878" max="4878" width="15.140625" style="141" customWidth="1"/>
    <col min="4879" max="4879" width="20.7109375" style="141" customWidth="1"/>
    <col min="4880" max="4880" width="19.140625" style="141" customWidth="1"/>
    <col min="4881" max="4881" width="16.7109375" style="141" customWidth="1"/>
    <col min="4882" max="4883" width="14.85546875" style="141" customWidth="1"/>
    <col min="4884" max="4884" width="13.5703125" style="141" customWidth="1"/>
    <col min="4885" max="4885" width="13.7109375" style="141" customWidth="1"/>
    <col min="4886" max="4886" width="13.42578125" style="141" customWidth="1"/>
    <col min="4887" max="4887" width="12.140625" style="141" bestFit="1" customWidth="1"/>
    <col min="4888" max="5120" width="5.7109375" style="141"/>
    <col min="5121" max="5121" width="3.28515625" style="141" customWidth="1"/>
    <col min="5122" max="5122" width="12.28515625" style="141" customWidth="1"/>
    <col min="5123" max="5123" width="18.140625" style="141" customWidth="1"/>
    <col min="5124" max="5124" width="16.7109375" style="141" customWidth="1"/>
    <col min="5125" max="5125" width="21.42578125" style="141" customWidth="1"/>
    <col min="5126" max="5126" width="18.85546875" style="141" customWidth="1"/>
    <col min="5127" max="5127" width="15.42578125" style="141" customWidth="1"/>
    <col min="5128" max="5128" width="11.140625" style="141" customWidth="1"/>
    <col min="5129" max="5129" width="14.5703125" style="141" customWidth="1"/>
    <col min="5130" max="5130" width="21.42578125" style="141" customWidth="1"/>
    <col min="5131" max="5131" width="19.28515625" style="141" customWidth="1"/>
    <col min="5132" max="5132" width="14.42578125" style="141" customWidth="1"/>
    <col min="5133" max="5133" width="17.7109375" style="141" customWidth="1"/>
    <col min="5134" max="5134" width="15.140625" style="141" customWidth="1"/>
    <col min="5135" max="5135" width="20.7109375" style="141" customWidth="1"/>
    <col min="5136" max="5136" width="19.140625" style="141" customWidth="1"/>
    <col min="5137" max="5137" width="16.7109375" style="141" customWidth="1"/>
    <col min="5138" max="5139" width="14.85546875" style="141" customWidth="1"/>
    <col min="5140" max="5140" width="13.5703125" style="141" customWidth="1"/>
    <col min="5141" max="5141" width="13.7109375" style="141" customWidth="1"/>
    <col min="5142" max="5142" width="13.42578125" style="141" customWidth="1"/>
    <col min="5143" max="5143" width="12.140625" style="141" bestFit="1" customWidth="1"/>
    <col min="5144" max="5376" width="5.7109375" style="141"/>
    <col min="5377" max="5377" width="3.28515625" style="141" customWidth="1"/>
    <col min="5378" max="5378" width="12.28515625" style="141" customWidth="1"/>
    <col min="5379" max="5379" width="18.140625" style="141" customWidth="1"/>
    <col min="5380" max="5380" width="16.7109375" style="141" customWidth="1"/>
    <col min="5381" max="5381" width="21.42578125" style="141" customWidth="1"/>
    <col min="5382" max="5382" width="18.85546875" style="141" customWidth="1"/>
    <col min="5383" max="5383" width="15.42578125" style="141" customWidth="1"/>
    <col min="5384" max="5384" width="11.140625" style="141" customWidth="1"/>
    <col min="5385" max="5385" width="14.5703125" style="141" customWidth="1"/>
    <col min="5386" max="5386" width="21.42578125" style="141" customWidth="1"/>
    <col min="5387" max="5387" width="19.28515625" style="141" customWidth="1"/>
    <col min="5388" max="5388" width="14.42578125" style="141" customWidth="1"/>
    <col min="5389" max="5389" width="17.7109375" style="141" customWidth="1"/>
    <col min="5390" max="5390" width="15.140625" style="141" customWidth="1"/>
    <col min="5391" max="5391" width="20.7109375" style="141" customWidth="1"/>
    <col min="5392" max="5392" width="19.140625" style="141" customWidth="1"/>
    <col min="5393" max="5393" width="16.7109375" style="141" customWidth="1"/>
    <col min="5394" max="5395" width="14.85546875" style="141" customWidth="1"/>
    <col min="5396" max="5396" width="13.5703125" style="141" customWidth="1"/>
    <col min="5397" max="5397" width="13.7109375" style="141" customWidth="1"/>
    <col min="5398" max="5398" width="13.42578125" style="141" customWidth="1"/>
    <col min="5399" max="5399" width="12.140625" style="141" bestFit="1" customWidth="1"/>
    <col min="5400" max="5632" width="5.7109375" style="141"/>
    <col min="5633" max="5633" width="3.28515625" style="141" customWidth="1"/>
    <col min="5634" max="5634" width="12.28515625" style="141" customWidth="1"/>
    <col min="5635" max="5635" width="18.140625" style="141" customWidth="1"/>
    <col min="5636" max="5636" width="16.7109375" style="141" customWidth="1"/>
    <col min="5637" max="5637" width="21.42578125" style="141" customWidth="1"/>
    <col min="5638" max="5638" width="18.85546875" style="141" customWidth="1"/>
    <col min="5639" max="5639" width="15.42578125" style="141" customWidth="1"/>
    <col min="5640" max="5640" width="11.140625" style="141" customWidth="1"/>
    <col min="5641" max="5641" width="14.5703125" style="141" customWidth="1"/>
    <col min="5642" max="5642" width="21.42578125" style="141" customWidth="1"/>
    <col min="5643" max="5643" width="19.28515625" style="141" customWidth="1"/>
    <col min="5644" max="5644" width="14.42578125" style="141" customWidth="1"/>
    <col min="5645" max="5645" width="17.7109375" style="141" customWidth="1"/>
    <col min="5646" max="5646" width="15.140625" style="141" customWidth="1"/>
    <col min="5647" max="5647" width="20.7109375" style="141" customWidth="1"/>
    <col min="5648" max="5648" width="19.140625" style="141" customWidth="1"/>
    <col min="5649" max="5649" width="16.7109375" style="141" customWidth="1"/>
    <col min="5650" max="5651" width="14.85546875" style="141" customWidth="1"/>
    <col min="5652" max="5652" width="13.5703125" style="141" customWidth="1"/>
    <col min="5653" max="5653" width="13.7109375" style="141" customWidth="1"/>
    <col min="5654" max="5654" width="13.42578125" style="141" customWidth="1"/>
    <col min="5655" max="5655" width="12.140625" style="141" bestFit="1" customWidth="1"/>
    <col min="5656" max="5888" width="5.7109375" style="141"/>
    <col min="5889" max="5889" width="3.28515625" style="141" customWidth="1"/>
    <col min="5890" max="5890" width="12.28515625" style="141" customWidth="1"/>
    <col min="5891" max="5891" width="18.140625" style="141" customWidth="1"/>
    <col min="5892" max="5892" width="16.7109375" style="141" customWidth="1"/>
    <col min="5893" max="5893" width="21.42578125" style="141" customWidth="1"/>
    <col min="5894" max="5894" width="18.85546875" style="141" customWidth="1"/>
    <col min="5895" max="5895" width="15.42578125" style="141" customWidth="1"/>
    <col min="5896" max="5896" width="11.140625" style="141" customWidth="1"/>
    <col min="5897" max="5897" width="14.5703125" style="141" customWidth="1"/>
    <col min="5898" max="5898" width="21.42578125" style="141" customWidth="1"/>
    <col min="5899" max="5899" width="19.28515625" style="141" customWidth="1"/>
    <col min="5900" max="5900" width="14.42578125" style="141" customWidth="1"/>
    <col min="5901" max="5901" width="17.7109375" style="141" customWidth="1"/>
    <col min="5902" max="5902" width="15.140625" style="141" customWidth="1"/>
    <col min="5903" max="5903" width="20.7109375" style="141" customWidth="1"/>
    <col min="5904" max="5904" width="19.140625" style="141" customWidth="1"/>
    <col min="5905" max="5905" width="16.7109375" style="141" customWidth="1"/>
    <col min="5906" max="5907" width="14.85546875" style="141" customWidth="1"/>
    <col min="5908" max="5908" width="13.5703125" style="141" customWidth="1"/>
    <col min="5909" max="5909" width="13.7109375" style="141" customWidth="1"/>
    <col min="5910" max="5910" width="13.42578125" style="141" customWidth="1"/>
    <col min="5911" max="5911" width="12.140625" style="141" bestFit="1" customWidth="1"/>
    <col min="5912" max="6144" width="5.7109375" style="141"/>
    <col min="6145" max="6145" width="3.28515625" style="141" customWidth="1"/>
    <col min="6146" max="6146" width="12.28515625" style="141" customWidth="1"/>
    <col min="6147" max="6147" width="18.140625" style="141" customWidth="1"/>
    <col min="6148" max="6148" width="16.7109375" style="141" customWidth="1"/>
    <col min="6149" max="6149" width="21.42578125" style="141" customWidth="1"/>
    <col min="6150" max="6150" width="18.85546875" style="141" customWidth="1"/>
    <col min="6151" max="6151" width="15.42578125" style="141" customWidth="1"/>
    <col min="6152" max="6152" width="11.140625" style="141" customWidth="1"/>
    <col min="6153" max="6153" width="14.5703125" style="141" customWidth="1"/>
    <col min="6154" max="6154" width="21.42578125" style="141" customWidth="1"/>
    <col min="6155" max="6155" width="19.28515625" style="141" customWidth="1"/>
    <col min="6156" max="6156" width="14.42578125" style="141" customWidth="1"/>
    <col min="6157" max="6157" width="17.7109375" style="141" customWidth="1"/>
    <col min="6158" max="6158" width="15.140625" style="141" customWidth="1"/>
    <col min="6159" max="6159" width="20.7109375" style="141" customWidth="1"/>
    <col min="6160" max="6160" width="19.140625" style="141" customWidth="1"/>
    <col min="6161" max="6161" width="16.7109375" style="141" customWidth="1"/>
    <col min="6162" max="6163" width="14.85546875" style="141" customWidth="1"/>
    <col min="6164" max="6164" width="13.5703125" style="141" customWidth="1"/>
    <col min="6165" max="6165" width="13.7109375" style="141" customWidth="1"/>
    <col min="6166" max="6166" width="13.42578125" style="141" customWidth="1"/>
    <col min="6167" max="6167" width="12.140625" style="141" bestFit="1" customWidth="1"/>
    <col min="6168" max="6400" width="5.7109375" style="141"/>
    <col min="6401" max="6401" width="3.28515625" style="141" customWidth="1"/>
    <col min="6402" max="6402" width="12.28515625" style="141" customWidth="1"/>
    <col min="6403" max="6403" width="18.140625" style="141" customWidth="1"/>
    <col min="6404" max="6404" width="16.7109375" style="141" customWidth="1"/>
    <col min="6405" max="6405" width="21.42578125" style="141" customWidth="1"/>
    <col min="6406" max="6406" width="18.85546875" style="141" customWidth="1"/>
    <col min="6407" max="6407" width="15.42578125" style="141" customWidth="1"/>
    <col min="6408" max="6408" width="11.140625" style="141" customWidth="1"/>
    <col min="6409" max="6409" width="14.5703125" style="141" customWidth="1"/>
    <col min="6410" max="6410" width="21.42578125" style="141" customWidth="1"/>
    <col min="6411" max="6411" width="19.28515625" style="141" customWidth="1"/>
    <col min="6412" max="6412" width="14.42578125" style="141" customWidth="1"/>
    <col min="6413" max="6413" width="17.7109375" style="141" customWidth="1"/>
    <col min="6414" max="6414" width="15.140625" style="141" customWidth="1"/>
    <col min="6415" max="6415" width="20.7109375" style="141" customWidth="1"/>
    <col min="6416" max="6416" width="19.140625" style="141" customWidth="1"/>
    <col min="6417" max="6417" width="16.7109375" style="141" customWidth="1"/>
    <col min="6418" max="6419" width="14.85546875" style="141" customWidth="1"/>
    <col min="6420" max="6420" width="13.5703125" style="141" customWidth="1"/>
    <col min="6421" max="6421" width="13.7109375" style="141" customWidth="1"/>
    <col min="6422" max="6422" width="13.42578125" style="141" customWidth="1"/>
    <col min="6423" max="6423" width="12.140625" style="141" bestFit="1" customWidth="1"/>
    <col min="6424" max="6656" width="5.7109375" style="141"/>
    <col min="6657" max="6657" width="3.28515625" style="141" customWidth="1"/>
    <col min="6658" max="6658" width="12.28515625" style="141" customWidth="1"/>
    <col min="6659" max="6659" width="18.140625" style="141" customWidth="1"/>
    <col min="6660" max="6660" width="16.7109375" style="141" customWidth="1"/>
    <col min="6661" max="6661" width="21.42578125" style="141" customWidth="1"/>
    <col min="6662" max="6662" width="18.85546875" style="141" customWidth="1"/>
    <col min="6663" max="6663" width="15.42578125" style="141" customWidth="1"/>
    <col min="6664" max="6664" width="11.140625" style="141" customWidth="1"/>
    <col min="6665" max="6665" width="14.5703125" style="141" customWidth="1"/>
    <col min="6666" max="6666" width="21.42578125" style="141" customWidth="1"/>
    <col min="6667" max="6667" width="19.28515625" style="141" customWidth="1"/>
    <col min="6668" max="6668" width="14.42578125" style="141" customWidth="1"/>
    <col min="6669" max="6669" width="17.7109375" style="141" customWidth="1"/>
    <col min="6670" max="6670" width="15.140625" style="141" customWidth="1"/>
    <col min="6671" max="6671" width="20.7109375" style="141" customWidth="1"/>
    <col min="6672" max="6672" width="19.140625" style="141" customWidth="1"/>
    <col min="6673" max="6673" width="16.7109375" style="141" customWidth="1"/>
    <col min="6674" max="6675" width="14.85546875" style="141" customWidth="1"/>
    <col min="6676" max="6676" width="13.5703125" style="141" customWidth="1"/>
    <col min="6677" max="6677" width="13.7109375" style="141" customWidth="1"/>
    <col min="6678" max="6678" width="13.42578125" style="141" customWidth="1"/>
    <col min="6679" max="6679" width="12.140625" style="141" bestFit="1" customWidth="1"/>
    <col min="6680" max="6912" width="5.7109375" style="141"/>
    <col min="6913" max="6913" width="3.28515625" style="141" customWidth="1"/>
    <col min="6914" max="6914" width="12.28515625" style="141" customWidth="1"/>
    <col min="6915" max="6915" width="18.140625" style="141" customWidth="1"/>
    <col min="6916" max="6916" width="16.7109375" style="141" customWidth="1"/>
    <col min="6917" max="6917" width="21.42578125" style="141" customWidth="1"/>
    <col min="6918" max="6918" width="18.85546875" style="141" customWidth="1"/>
    <col min="6919" max="6919" width="15.42578125" style="141" customWidth="1"/>
    <col min="6920" max="6920" width="11.140625" style="141" customWidth="1"/>
    <col min="6921" max="6921" width="14.5703125" style="141" customWidth="1"/>
    <col min="6922" max="6922" width="21.42578125" style="141" customWidth="1"/>
    <col min="6923" max="6923" width="19.28515625" style="141" customWidth="1"/>
    <col min="6924" max="6924" width="14.42578125" style="141" customWidth="1"/>
    <col min="6925" max="6925" width="17.7109375" style="141" customWidth="1"/>
    <col min="6926" max="6926" width="15.140625" style="141" customWidth="1"/>
    <col min="6927" max="6927" width="20.7109375" style="141" customWidth="1"/>
    <col min="6928" max="6928" width="19.140625" style="141" customWidth="1"/>
    <col min="6929" max="6929" width="16.7109375" style="141" customWidth="1"/>
    <col min="6930" max="6931" width="14.85546875" style="141" customWidth="1"/>
    <col min="6932" max="6932" width="13.5703125" style="141" customWidth="1"/>
    <col min="6933" max="6933" width="13.7109375" style="141" customWidth="1"/>
    <col min="6934" max="6934" width="13.42578125" style="141" customWidth="1"/>
    <col min="6935" max="6935" width="12.140625" style="141" bestFit="1" customWidth="1"/>
    <col min="6936" max="7168" width="5.7109375" style="141"/>
    <col min="7169" max="7169" width="3.28515625" style="141" customWidth="1"/>
    <col min="7170" max="7170" width="12.28515625" style="141" customWidth="1"/>
    <col min="7171" max="7171" width="18.140625" style="141" customWidth="1"/>
    <col min="7172" max="7172" width="16.7109375" style="141" customWidth="1"/>
    <col min="7173" max="7173" width="21.42578125" style="141" customWidth="1"/>
    <col min="7174" max="7174" width="18.85546875" style="141" customWidth="1"/>
    <col min="7175" max="7175" width="15.42578125" style="141" customWidth="1"/>
    <col min="7176" max="7176" width="11.140625" style="141" customWidth="1"/>
    <col min="7177" max="7177" width="14.5703125" style="141" customWidth="1"/>
    <col min="7178" max="7178" width="21.42578125" style="141" customWidth="1"/>
    <col min="7179" max="7179" width="19.28515625" style="141" customWidth="1"/>
    <col min="7180" max="7180" width="14.42578125" style="141" customWidth="1"/>
    <col min="7181" max="7181" width="17.7109375" style="141" customWidth="1"/>
    <col min="7182" max="7182" width="15.140625" style="141" customWidth="1"/>
    <col min="7183" max="7183" width="20.7109375" style="141" customWidth="1"/>
    <col min="7184" max="7184" width="19.140625" style="141" customWidth="1"/>
    <col min="7185" max="7185" width="16.7109375" style="141" customWidth="1"/>
    <col min="7186" max="7187" width="14.85546875" style="141" customWidth="1"/>
    <col min="7188" max="7188" width="13.5703125" style="141" customWidth="1"/>
    <col min="7189" max="7189" width="13.7109375" style="141" customWidth="1"/>
    <col min="7190" max="7190" width="13.42578125" style="141" customWidth="1"/>
    <col min="7191" max="7191" width="12.140625" style="141" bestFit="1" customWidth="1"/>
    <col min="7192" max="7424" width="5.7109375" style="141"/>
    <col min="7425" max="7425" width="3.28515625" style="141" customWidth="1"/>
    <col min="7426" max="7426" width="12.28515625" style="141" customWidth="1"/>
    <col min="7427" max="7427" width="18.140625" style="141" customWidth="1"/>
    <col min="7428" max="7428" width="16.7109375" style="141" customWidth="1"/>
    <col min="7429" max="7429" width="21.42578125" style="141" customWidth="1"/>
    <col min="7430" max="7430" width="18.85546875" style="141" customWidth="1"/>
    <col min="7431" max="7431" width="15.42578125" style="141" customWidth="1"/>
    <col min="7432" max="7432" width="11.140625" style="141" customWidth="1"/>
    <col min="7433" max="7433" width="14.5703125" style="141" customWidth="1"/>
    <col min="7434" max="7434" width="21.42578125" style="141" customWidth="1"/>
    <col min="7435" max="7435" width="19.28515625" style="141" customWidth="1"/>
    <col min="7436" max="7436" width="14.42578125" style="141" customWidth="1"/>
    <col min="7437" max="7437" width="17.7109375" style="141" customWidth="1"/>
    <col min="7438" max="7438" width="15.140625" style="141" customWidth="1"/>
    <col min="7439" max="7439" width="20.7109375" style="141" customWidth="1"/>
    <col min="7440" max="7440" width="19.140625" style="141" customWidth="1"/>
    <col min="7441" max="7441" width="16.7109375" style="141" customWidth="1"/>
    <col min="7442" max="7443" width="14.85546875" style="141" customWidth="1"/>
    <col min="7444" max="7444" width="13.5703125" style="141" customWidth="1"/>
    <col min="7445" max="7445" width="13.7109375" style="141" customWidth="1"/>
    <col min="7446" max="7446" width="13.42578125" style="141" customWidth="1"/>
    <col min="7447" max="7447" width="12.140625" style="141" bestFit="1" customWidth="1"/>
    <col min="7448" max="7680" width="5.7109375" style="141"/>
    <col min="7681" max="7681" width="3.28515625" style="141" customWidth="1"/>
    <col min="7682" max="7682" width="12.28515625" style="141" customWidth="1"/>
    <col min="7683" max="7683" width="18.140625" style="141" customWidth="1"/>
    <col min="7684" max="7684" width="16.7109375" style="141" customWidth="1"/>
    <col min="7685" max="7685" width="21.42578125" style="141" customWidth="1"/>
    <col min="7686" max="7686" width="18.85546875" style="141" customWidth="1"/>
    <col min="7687" max="7687" width="15.42578125" style="141" customWidth="1"/>
    <col min="7688" max="7688" width="11.140625" style="141" customWidth="1"/>
    <col min="7689" max="7689" width="14.5703125" style="141" customWidth="1"/>
    <col min="7690" max="7690" width="21.42578125" style="141" customWidth="1"/>
    <col min="7691" max="7691" width="19.28515625" style="141" customWidth="1"/>
    <col min="7692" max="7692" width="14.42578125" style="141" customWidth="1"/>
    <col min="7693" max="7693" width="17.7109375" style="141" customWidth="1"/>
    <col min="7694" max="7694" width="15.140625" style="141" customWidth="1"/>
    <col min="7695" max="7695" width="20.7109375" style="141" customWidth="1"/>
    <col min="7696" max="7696" width="19.140625" style="141" customWidth="1"/>
    <col min="7697" max="7697" width="16.7109375" style="141" customWidth="1"/>
    <col min="7698" max="7699" width="14.85546875" style="141" customWidth="1"/>
    <col min="7700" max="7700" width="13.5703125" style="141" customWidth="1"/>
    <col min="7701" max="7701" width="13.7109375" style="141" customWidth="1"/>
    <col min="7702" max="7702" width="13.42578125" style="141" customWidth="1"/>
    <col min="7703" max="7703" width="12.140625" style="141" bestFit="1" customWidth="1"/>
    <col min="7704" max="7936" width="5.7109375" style="141"/>
    <col min="7937" max="7937" width="3.28515625" style="141" customWidth="1"/>
    <col min="7938" max="7938" width="12.28515625" style="141" customWidth="1"/>
    <col min="7939" max="7939" width="18.140625" style="141" customWidth="1"/>
    <col min="7940" max="7940" width="16.7109375" style="141" customWidth="1"/>
    <col min="7941" max="7941" width="21.42578125" style="141" customWidth="1"/>
    <col min="7942" max="7942" width="18.85546875" style="141" customWidth="1"/>
    <col min="7943" max="7943" width="15.42578125" style="141" customWidth="1"/>
    <col min="7944" max="7944" width="11.140625" style="141" customWidth="1"/>
    <col min="7945" max="7945" width="14.5703125" style="141" customWidth="1"/>
    <col min="7946" max="7946" width="21.42578125" style="141" customWidth="1"/>
    <col min="7947" max="7947" width="19.28515625" style="141" customWidth="1"/>
    <col min="7948" max="7948" width="14.42578125" style="141" customWidth="1"/>
    <col min="7949" max="7949" width="17.7109375" style="141" customWidth="1"/>
    <col min="7950" max="7950" width="15.140625" style="141" customWidth="1"/>
    <col min="7951" max="7951" width="20.7109375" style="141" customWidth="1"/>
    <col min="7952" max="7952" width="19.140625" style="141" customWidth="1"/>
    <col min="7953" max="7953" width="16.7109375" style="141" customWidth="1"/>
    <col min="7954" max="7955" width="14.85546875" style="141" customWidth="1"/>
    <col min="7956" max="7956" width="13.5703125" style="141" customWidth="1"/>
    <col min="7957" max="7957" width="13.7109375" style="141" customWidth="1"/>
    <col min="7958" max="7958" width="13.42578125" style="141" customWidth="1"/>
    <col min="7959" max="7959" width="12.140625" style="141" bestFit="1" customWidth="1"/>
    <col min="7960" max="8192" width="5.7109375" style="141"/>
    <col min="8193" max="8193" width="3.28515625" style="141" customWidth="1"/>
    <col min="8194" max="8194" width="12.28515625" style="141" customWidth="1"/>
    <col min="8195" max="8195" width="18.140625" style="141" customWidth="1"/>
    <col min="8196" max="8196" width="16.7109375" style="141" customWidth="1"/>
    <col min="8197" max="8197" width="21.42578125" style="141" customWidth="1"/>
    <col min="8198" max="8198" width="18.85546875" style="141" customWidth="1"/>
    <col min="8199" max="8199" width="15.42578125" style="141" customWidth="1"/>
    <col min="8200" max="8200" width="11.140625" style="141" customWidth="1"/>
    <col min="8201" max="8201" width="14.5703125" style="141" customWidth="1"/>
    <col min="8202" max="8202" width="21.42578125" style="141" customWidth="1"/>
    <col min="8203" max="8203" width="19.28515625" style="141" customWidth="1"/>
    <col min="8204" max="8204" width="14.42578125" style="141" customWidth="1"/>
    <col min="8205" max="8205" width="17.7109375" style="141" customWidth="1"/>
    <col min="8206" max="8206" width="15.140625" style="141" customWidth="1"/>
    <col min="8207" max="8207" width="20.7109375" style="141" customWidth="1"/>
    <col min="8208" max="8208" width="19.140625" style="141" customWidth="1"/>
    <col min="8209" max="8209" width="16.7109375" style="141" customWidth="1"/>
    <col min="8210" max="8211" width="14.85546875" style="141" customWidth="1"/>
    <col min="8212" max="8212" width="13.5703125" style="141" customWidth="1"/>
    <col min="8213" max="8213" width="13.7109375" style="141" customWidth="1"/>
    <col min="8214" max="8214" width="13.42578125" style="141" customWidth="1"/>
    <col min="8215" max="8215" width="12.140625" style="141" bestFit="1" customWidth="1"/>
    <col min="8216" max="8448" width="5.7109375" style="141"/>
    <col min="8449" max="8449" width="3.28515625" style="141" customWidth="1"/>
    <col min="8450" max="8450" width="12.28515625" style="141" customWidth="1"/>
    <col min="8451" max="8451" width="18.140625" style="141" customWidth="1"/>
    <col min="8452" max="8452" width="16.7109375" style="141" customWidth="1"/>
    <col min="8453" max="8453" width="21.42578125" style="141" customWidth="1"/>
    <col min="8454" max="8454" width="18.85546875" style="141" customWidth="1"/>
    <col min="8455" max="8455" width="15.42578125" style="141" customWidth="1"/>
    <col min="8456" max="8456" width="11.140625" style="141" customWidth="1"/>
    <col min="8457" max="8457" width="14.5703125" style="141" customWidth="1"/>
    <col min="8458" max="8458" width="21.42578125" style="141" customWidth="1"/>
    <col min="8459" max="8459" width="19.28515625" style="141" customWidth="1"/>
    <col min="8460" max="8460" width="14.42578125" style="141" customWidth="1"/>
    <col min="8461" max="8461" width="17.7109375" style="141" customWidth="1"/>
    <col min="8462" max="8462" width="15.140625" style="141" customWidth="1"/>
    <col min="8463" max="8463" width="20.7109375" style="141" customWidth="1"/>
    <col min="8464" max="8464" width="19.140625" style="141" customWidth="1"/>
    <col min="8465" max="8465" width="16.7109375" style="141" customWidth="1"/>
    <col min="8466" max="8467" width="14.85546875" style="141" customWidth="1"/>
    <col min="8468" max="8468" width="13.5703125" style="141" customWidth="1"/>
    <col min="8469" max="8469" width="13.7109375" style="141" customWidth="1"/>
    <col min="8470" max="8470" width="13.42578125" style="141" customWidth="1"/>
    <col min="8471" max="8471" width="12.140625" style="141" bestFit="1" customWidth="1"/>
    <col min="8472" max="8704" width="5.7109375" style="141"/>
    <col min="8705" max="8705" width="3.28515625" style="141" customWidth="1"/>
    <col min="8706" max="8706" width="12.28515625" style="141" customWidth="1"/>
    <col min="8707" max="8707" width="18.140625" style="141" customWidth="1"/>
    <col min="8708" max="8708" width="16.7109375" style="141" customWidth="1"/>
    <col min="8709" max="8709" width="21.42578125" style="141" customWidth="1"/>
    <col min="8710" max="8710" width="18.85546875" style="141" customWidth="1"/>
    <col min="8711" max="8711" width="15.42578125" style="141" customWidth="1"/>
    <col min="8712" max="8712" width="11.140625" style="141" customWidth="1"/>
    <col min="8713" max="8713" width="14.5703125" style="141" customWidth="1"/>
    <col min="8714" max="8714" width="21.42578125" style="141" customWidth="1"/>
    <col min="8715" max="8715" width="19.28515625" style="141" customWidth="1"/>
    <col min="8716" max="8716" width="14.42578125" style="141" customWidth="1"/>
    <col min="8717" max="8717" width="17.7109375" style="141" customWidth="1"/>
    <col min="8718" max="8718" width="15.140625" style="141" customWidth="1"/>
    <col min="8719" max="8719" width="20.7109375" style="141" customWidth="1"/>
    <col min="8720" max="8720" width="19.140625" style="141" customWidth="1"/>
    <col min="8721" max="8721" width="16.7109375" style="141" customWidth="1"/>
    <col min="8722" max="8723" width="14.85546875" style="141" customWidth="1"/>
    <col min="8724" max="8724" width="13.5703125" style="141" customWidth="1"/>
    <col min="8725" max="8725" width="13.7109375" style="141" customWidth="1"/>
    <col min="8726" max="8726" width="13.42578125" style="141" customWidth="1"/>
    <col min="8727" max="8727" width="12.140625" style="141" bestFit="1" customWidth="1"/>
    <col min="8728" max="8960" width="5.7109375" style="141"/>
    <col min="8961" max="8961" width="3.28515625" style="141" customWidth="1"/>
    <col min="8962" max="8962" width="12.28515625" style="141" customWidth="1"/>
    <col min="8963" max="8963" width="18.140625" style="141" customWidth="1"/>
    <col min="8964" max="8964" width="16.7109375" style="141" customWidth="1"/>
    <col min="8965" max="8965" width="21.42578125" style="141" customWidth="1"/>
    <col min="8966" max="8966" width="18.85546875" style="141" customWidth="1"/>
    <col min="8967" max="8967" width="15.42578125" style="141" customWidth="1"/>
    <col min="8968" max="8968" width="11.140625" style="141" customWidth="1"/>
    <col min="8969" max="8969" width="14.5703125" style="141" customWidth="1"/>
    <col min="8970" max="8970" width="21.42578125" style="141" customWidth="1"/>
    <col min="8971" max="8971" width="19.28515625" style="141" customWidth="1"/>
    <col min="8972" max="8972" width="14.42578125" style="141" customWidth="1"/>
    <col min="8973" max="8973" width="17.7109375" style="141" customWidth="1"/>
    <col min="8974" max="8974" width="15.140625" style="141" customWidth="1"/>
    <col min="8975" max="8975" width="20.7109375" style="141" customWidth="1"/>
    <col min="8976" max="8976" width="19.140625" style="141" customWidth="1"/>
    <col min="8977" max="8977" width="16.7109375" style="141" customWidth="1"/>
    <col min="8978" max="8979" width="14.85546875" style="141" customWidth="1"/>
    <col min="8980" max="8980" width="13.5703125" style="141" customWidth="1"/>
    <col min="8981" max="8981" width="13.7109375" style="141" customWidth="1"/>
    <col min="8982" max="8982" width="13.42578125" style="141" customWidth="1"/>
    <col min="8983" max="8983" width="12.140625" style="141" bestFit="1" customWidth="1"/>
    <col min="8984" max="9216" width="5.7109375" style="141"/>
    <col min="9217" max="9217" width="3.28515625" style="141" customWidth="1"/>
    <col min="9218" max="9218" width="12.28515625" style="141" customWidth="1"/>
    <col min="9219" max="9219" width="18.140625" style="141" customWidth="1"/>
    <col min="9220" max="9220" width="16.7109375" style="141" customWidth="1"/>
    <col min="9221" max="9221" width="21.42578125" style="141" customWidth="1"/>
    <col min="9222" max="9222" width="18.85546875" style="141" customWidth="1"/>
    <col min="9223" max="9223" width="15.42578125" style="141" customWidth="1"/>
    <col min="9224" max="9224" width="11.140625" style="141" customWidth="1"/>
    <col min="9225" max="9225" width="14.5703125" style="141" customWidth="1"/>
    <col min="9226" max="9226" width="21.42578125" style="141" customWidth="1"/>
    <col min="9227" max="9227" width="19.28515625" style="141" customWidth="1"/>
    <col min="9228" max="9228" width="14.42578125" style="141" customWidth="1"/>
    <col min="9229" max="9229" width="17.7109375" style="141" customWidth="1"/>
    <col min="9230" max="9230" width="15.140625" style="141" customWidth="1"/>
    <col min="9231" max="9231" width="20.7109375" style="141" customWidth="1"/>
    <col min="9232" max="9232" width="19.140625" style="141" customWidth="1"/>
    <col min="9233" max="9233" width="16.7109375" style="141" customWidth="1"/>
    <col min="9234" max="9235" width="14.85546875" style="141" customWidth="1"/>
    <col min="9236" max="9236" width="13.5703125" style="141" customWidth="1"/>
    <col min="9237" max="9237" width="13.7109375" style="141" customWidth="1"/>
    <col min="9238" max="9238" width="13.42578125" style="141" customWidth="1"/>
    <col min="9239" max="9239" width="12.140625" style="141" bestFit="1" customWidth="1"/>
    <col min="9240" max="9472" width="5.7109375" style="141"/>
    <col min="9473" max="9473" width="3.28515625" style="141" customWidth="1"/>
    <col min="9474" max="9474" width="12.28515625" style="141" customWidth="1"/>
    <col min="9475" max="9475" width="18.140625" style="141" customWidth="1"/>
    <col min="9476" max="9476" width="16.7109375" style="141" customWidth="1"/>
    <col min="9477" max="9477" width="21.42578125" style="141" customWidth="1"/>
    <col min="9478" max="9478" width="18.85546875" style="141" customWidth="1"/>
    <col min="9479" max="9479" width="15.42578125" style="141" customWidth="1"/>
    <col min="9480" max="9480" width="11.140625" style="141" customWidth="1"/>
    <col min="9481" max="9481" width="14.5703125" style="141" customWidth="1"/>
    <col min="9482" max="9482" width="21.42578125" style="141" customWidth="1"/>
    <col min="9483" max="9483" width="19.28515625" style="141" customWidth="1"/>
    <col min="9484" max="9484" width="14.42578125" style="141" customWidth="1"/>
    <col min="9485" max="9485" width="17.7109375" style="141" customWidth="1"/>
    <col min="9486" max="9486" width="15.140625" style="141" customWidth="1"/>
    <col min="9487" max="9487" width="20.7109375" style="141" customWidth="1"/>
    <col min="9488" max="9488" width="19.140625" style="141" customWidth="1"/>
    <col min="9489" max="9489" width="16.7109375" style="141" customWidth="1"/>
    <col min="9490" max="9491" width="14.85546875" style="141" customWidth="1"/>
    <col min="9492" max="9492" width="13.5703125" style="141" customWidth="1"/>
    <col min="9493" max="9493" width="13.7109375" style="141" customWidth="1"/>
    <col min="9494" max="9494" width="13.42578125" style="141" customWidth="1"/>
    <col min="9495" max="9495" width="12.140625" style="141" bestFit="1" customWidth="1"/>
    <col min="9496" max="9728" width="5.7109375" style="141"/>
    <col min="9729" max="9729" width="3.28515625" style="141" customWidth="1"/>
    <col min="9730" max="9730" width="12.28515625" style="141" customWidth="1"/>
    <col min="9731" max="9731" width="18.140625" style="141" customWidth="1"/>
    <col min="9732" max="9732" width="16.7109375" style="141" customWidth="1"/>
    <col min="9733" max="9733" width="21.42578125" style="141" customWidth="1"/>
    <col min="9734" max="9734" width="18.85546875" style="141" customWidth="1"/>
    <col min="9735" max="9735" width="15.42578125" style="141" customWidth="1"/>
    <col min="9736" max="9736" width="11.140625" style="141" customWidth="1"/>
    <col min="9737" max="9737" width="14.5703125" style="141" customWidth="1"/>
    <col min="9738" max="9738" width="21.42578125" style="141" customWidth="1"/>
    <col min="9739" max="9739" width="19.28515625" style="141" customWidth="1"/>
    <col min="9740" max="9740" width="14.42578125" style="141" customWidth="1"/>
    <col min="9741" max="9741" width="17.7109375" style="141" customWidth="1"/>
    <col min="9742" max="9742" width="15.140625" style="141" customWidth="1"/>
    <col min="9743" max="9743" width="20.7109375" style="141" customWidth="1"/>
    <col min="9744" max="9744" width="19.140625" style="141" customWidth="1"/>
    <col min="9745" max="9745" width="16.7109375" style="141" customWidth="1"/>
    <col min="9746" max="9747" width="14.85546875" style="141" customWidth="1"/>
    <col min="9748" max="9748" width="13.5703125" style="141" customWidth="1"/>
    <col min="9749" max="9749" width="13.7109375" style="141" customWidth="1"/>
    <col min="9750" max="9750" width="13.42578125" style="141" customWidth="1"/>
    <col min="9751" max="9751" width="12.140625" style="141" bestFit="1" customWidth="1"/>
    <col min="9752" max="9984" width="5.7109375" style="141"/>
    <col min="9985" max="9985" width="3.28515625" style="141" customWidth="1"/>
    <col min="9986" max="9986" width="12.28515625" style="141" customWidth="1"/>
    <col min="9987" max="9987" width="18.140625" style="141" customWidth="1"/>
    <col min="9988" max="9988" width="16.7109375" style="141" customWidth="1"/>
    <col min="9989" max="9989" width="21.42578125" style="141" customWidth="1"/>
    <col min="9990" max="9990" width="18.85546875" style="141" customWidth="1"/>
    <col min="9991" max="9991" width="15.42578125" style="141" customWidth="1"/>
    <col min="9992" max="9992" width="11.140625" style="141" customWidth="1"/>
    <col min="9993" max="9993" width="14.5703125" style="141" customWidth="1"/>
    <col min="9994" max="9994" width="21.42578125" style="141" customWidth="1"/>
    <col min="9995" max="9995" width="19.28515625" style="141" customWidth="1"/>
    <col min="9996" max="9996" width="14.42578125" style="141" customWidth="1"/>
    <col min="9997" max="9997" width="17.7109375" style="141" customWidth="1"/>
    <col min="9998" max="9998" width="15.140625" style="141" customWidth="1"/>
    <col min="9999" max="9999" width="20.7109375" style="141" customWidth="1"/>
    <col min="10000" max="10000" width="19.140625" style="141" customWidth="1"/>
    <col min="10001" max="10001" width="16.7109375" style="141" customWidth="1"/>
    <col min="10002" max="10003" width="14.85546875" style="141" customWidth="1"/>
    <col min="10004" max="10004" width="13.5703125" style="141" customWidth="1"/>
    <col min="10005" max="10005" width="13.7109375" style="141" customWidth="1"/>
    <col min="10006" max="10006" width="13.42578125" style="141" customWidth="1"/>
    <col min="10007" max="10007" width="12.140625" style="141" bestFit="1" customWidth="1"/>
    <col min="10008" max="10240" width="5.7109375" style="141"/>
    <col min="10241" max="10241" width="3.28515625" style="141" customWidth="1"/>
    <col min="10242" max="10242" width="12.28515625" style="141" customWidth="1"/>
    <col min="10243" max="10243" width="18.140625" style="141" customWidth="1"/>
    <col min="10244" max="10244" width="16.7109375" style="141" customWidth="1"/>
    <col min="10245" max="10245" width="21.42578125" style="141" customWidth="1"/>
    <col min="10246" max="10246" width="18.85546875" style="141" customWidth="1"/>
    <col min="10247" max="10247" width="15.42578125" style="141" customWidth="1"/>
    <col min="10248" max="10248" width="11.140625" style="141" customWidth="1"/>
    <col min="10249" max="10249" width="14.5703125" style="141" customWidth="1"/>
    <col min="10250" max="10250" width="21.42578125" style="141" customWidth="1"/>
    <col min="10251" max="10251" width="19.28515625" style="141" customWidth="1"/>
    <col min="10252" max="10252" width="14.42578125" style="141" customWidth="1"/>
    <col min="10253" max="10253" width="17.7109375" style="141" customWidth="1"/>
    <col min="10254" max="10254" width="15.140625" style="141" customWidth="1"/>
    <col min="10255" max="10255" width="20.7109375" style="141" customWidth="1"/>
    <col min="10256" max="10256" width="19.140625" style="141" customWidth="1"/>
    <col min="10257" max="10257" width="16.7109375" style="141" customWidth="1"/>
    <col min="10258" max="10259" width="14.85546875" style="141" customWidth="1"/>
    <col min="10260" max="10260" width="13.5703125" style="141" customWidth="1"/>
    <col min="10261" max="10261" width="13.7109375" style="141" customWidth="1"/>
    <col min="10262" max="10262" width="13.42578125" style="141" customWidth="1"/>
    <col min="10263" max="10263" width="12.140625" style="141" bestFit="1" customWidth="1"/>
    <col min="10264" max="10496" width="5.7109375" style="141"/>
    <col min="10497" max="10497" width="3.28515625" style="141" customWidth="1"/>
    <col min="10498" max="10498" width="12.28515625" style="141" customWidth="1"/>
    <col min="10499" max="10499" width="18.140625" style="141" customWidth="1"/>
    <col min="10500" max="10500" width="16.7109375" style="141" customWidth="1"/>
    <col min="10501" max="10501" width="21.42578125" style="141" customWidth="1"/>
    <col min="10502" max="10502" width="18.85546875" style="141" customWidth="1"/>
    <col min="10503" max="10503" width="15.42578125" style="141" customWidth="1"/>
    <col min="10504" max="10504" width="11.140625" style="141" customWidth="1"/>
    <col min="10505" max="10505" width="14.5703125" style="141" customWidth="1"/>
    <col min="10506" max="10506" width="21.42578125" style="141" customWidth="1"/>
    <col min="10507" max="10507" width="19.28515625" style="141" customWidth="1"/>
    <col min="10508" max="10508" width="14.42578125" style="141" customWidth="1"/>
    <col min="10509" max="10509" width="17.7109375" style="141" customWidth="1"/>
    <col min="10510" max="10510" width="15.140625" style="141" customWidth="1"/>
    <col min="10511" max="10511" width="20.7109375" style="141" customWidth="1"/>
    <col min="10512" max="10512" width="19.140625" style="141" customWidth="1"/>
    <col min="10513" max="10513" width="16.7109375" style="141" customWidth="1"/>
    <col min="10514" max="10515" width="14.85546875" style="141" customWidth="1"/>
    <col min="10516" max="10516" width="13.5703125" style="141" customWidth="1"/>
    <col min="10517" max="10517" width="13.7109375" style="141" customWidth="1"/>
    <col min="10518" max="10518" width="13.42578125" style="141" customWidth="1"/>
    <col min="10519" max="10519" width="12.140625" style="141" bestFit="1" customWidth="1"/>
    <col min="10520" max="10752" width="5.7109375" style="141"/>
    <col min="10753" max="10753" width="3.28515625" style="141" customWidth="1"/>
    <col min="10754" max="10754" width="12.28515625" style="141" customWidth="1"/>
    <col min="10755" max="10755" width="18.140625" style="141" customWidth="1"/>
    <col min="10756" max="10756" width="16.7109375" style="141" customWidth="1"/>
    <col min="10757" max="10757" width="21.42578125" style="141" customWidth="1"/>
    <col min="10758" max="10758" width="18.85546875" style="141" customWidth="1"/>
    <col min="10759" max="10759" width="15.42578125" style="141" customWidth="1"/>
    <col min="10760" max="10760" width="11.140625" style="141" customWidth="1"/>
    <col min="10761" max="10761" width="14.5703125" style="141" customWidth="1"/>
    <col min="10762" max="10762" width="21.42578125" style="141" customWidth="1"/>
    <col min="10763" max="10763" width="19.28515625" style="141" customWidth="1"/>
    <col min="10764" max="10764" width="14.42578125" style="141" customWidth="1"/>
    <col min="10765" max="10765" width="17.7109375" style="141" customWidth="1"/>
    <col min="10766" max="10766" width="15.140625" style="141" customWidth="1"/>
    <col min="10767" max="10767" width="20.7109375" style="141" customWidth="1"/>
    <col min="10768" max="10768" width="19.140625" style="141" customWidth="1"/>
    <col min="10769" max="10769" width="16.7109375" style="141" customWidth="1"/>
    <col min="10770" max="10771" width="14.85546875" style="141" customWidth="1"/>
    <col min="10772" max="10772" width="13.5703125" style="141" customWidth="1"/>
    <col min="10773" max="10773" width="13.7109375" style="141" customWidth="1"/>
    <col min="10774" max="10774" width="13.42578125" style="141" customWidth="1"/>
    <col min="10775" max="10775" width="12.140625" style="141" bestFit="1" customWidth="1"/>
    <col min="10776" max="11008" width="5.7109375" style="141"/>
    <col min="11009" max="11009" width="3.28515625" style="141" customWidth="1"/>
    <col min="11010" max="11010" width="12.28515625" style="141" customWidth="1"/>
    <col min="11011" max="11011" width="18.140625" style="141" customWidth="1"/>
    <col min="11012" max="11012" width="16.7109375" style="141" customWidth="1"/>
    <col min="11013" max="11013" width="21.42578125" style="141" customWidth="1"/>
    <col min="11014" max="11014" width="18.85546875" style="141" customWidth="1"/>
    <col min="11015" max="11015" width="15.42578125" style="141" customWidth="1"/>
    <col min="11016" max="11016" width="11.140625" style="141" customWidth="1"/>
    <col min="11017" max="11017" width="14.5703125" style="141" customWidth="1"/>
    <col min="11018" max="11018" width="21.42578125" style="141" customWidth="1"/>
    <col min="11019" max="11019" width="19.28515625" style="141" customWidth="1"/>
    <col min="11020" max="11020" width="14.42578125" style="141" customWidth="1"/>
    <col min="11021" max="11021" width="17.7109375" style="141" customWidth="1"/>
    <col min="11022" max="11022" width="15.140625" style="141" customWidth="1"/>
    <col min="11023" max="11023" width="20.7109375" style="141" customWidth="1"/>
    <col min="11024" max="11024" width="19.140625" style="141" customWidth="1"/>
    <col min="11025" max="11025" width="16.7109375" style="141" customWidth="1"/>
    <col min="11026" max="11027" width="14.85546875" style="141" customWidth="1"/>
    <col min="11028" max="11028" width="13.5703125" style="141" customWidth="1"/>
    <col min="11029" max="11029" width="13.7109375" style="141" customWidth="1"/>
    <col min="11030" max="11030" width="13.42578125" style="141" customWidth="1"/>
    <col min="11031" max="11031" width="12.140625" style="141" bestFit="1" customWidth="1"/>
    <col min="11032" max="11264" width="5.7109375" style="141"/>
    <col min="11265" max="11265" width="3.28515625" style="141" customWidth="1"/>
    <col min="11266" max="11266" width="12.28515625" style="141" customWidth="1"/>
    <col min="11267" max="11267" width="18.140625" style="141" customWidth="1"/>
    <col min="11268" max="11268" width="16.7109375" style="141" customWidth="1"/>
    <col min="11269" max="11269" width="21.42578125" style="141" customWidth="1"/>
    <col min="11270" max="11270" width="18.85546875" style="141" customWidth="1"/>
    <col min="11271" max="11271" width="15.42578125" style="141" customWidth="1"/>
    <col min="11272" max="11272" width="11.140625" style="141" customWidth="1"/>
    <col min="11273" max="11273" width="14.5703125" style="141" customWidth="1"/>
    <col min="11274" max="11274" width="21.42578125" style="141" customWidth="1"/>
    <col min="11275" max="11275" width="19.28515625" style="141" customWidth="1"/>
    <col min="11276" max="11276" width="14.42578125" style="141" customWidth="1"/>
    <col min="11277" max="11277" width="17.7109375" style="141" customWidth="1"/>
    <col min="11278" max="11278" width="15.140625" style="141" customWidth="1"/>
    <col min="11279" max="11279" width="20.7109375" style="141" customWidth="1"/>
    <col min="11280" max="11280" width="19.140625" style="141" customWidth="1"/>
    <col min="11281" max="11281" width="16.7109375" style="141" customWidth="1"/>
    <col min="11282" max="11283" width="14.85546875" style="141" customWidth="1"/>
    <col min="11284" max="11284" width="13.5703125" style="141" customWidth="1"/>
    <col min="11285" max="11285" width="13.7109375" style="141" customWidth="1"/>
    <col min="11286" max="11286" width="13.42578125" style="141" customWidth="1"/>
    <col min="11287" max="11287" width="12.140625" style="141" bestFit="1" customWidth="1"/>
    <col min="11288" max="11520" width="5.7109375" style="141"/>
    <col min="11521" max="11521" width="3.28515625" style="141" customWidth="1"/>
    <col min="11522" max="11522" width="12.28515625" style="141" customWidth="1"/>
    <col min="11523" max="11523" width="18.140625" style="141" customWidth="1"/>
    <col min="11524" max="11524" width="16.7109375" style="141" customWidth="1"/>
    <col min="11525" max="11525" width="21.42578125" style="141" customWidth="1"/>
    <col min="11526" max="11526" width="18.85546875" style="141" customWidth="1"/>
    <col min="11527" max="11527" width="15.42578125" style="141" customWidth="1"/>
    <col min="11528" max="11528" width="11.140625" style="141" customWidth="1"/>
    <col min="11529" max="11529" width="14.5703125" style="141" customWidth="1"/>
    <col min="11530" max="11530" width="21.42578125" style="141" customWidth="1"/>
    <col min="11531" max="11531" width="19.28515625" style="141" customWidth="1"/>
    <col min="11532" max="11532" width="14.42578125" style="141" customWidth="1"/>
    <col min="11533" max="11533" width="17.7109375" style="141" customWidth="1"/>
    <col min="11534" max="11534" width="15.140625" style="141" customWidth="1"/>
    <col min="11535" max="11535" width="20.7109375" style="141" customWidth="1"/>
    <col min="11536" max="11536" width="19.140625" style="141" customWidth="1"/>
    <col min="11537" max="11537" width="16.7109375" style="141" customWidth="1"/>
    <col min="11538" max="11539" width="14.85546875" style="141" customWidth="1"/>
    <col min="11540" max="11540" width="13.5703125" style="141" customWidth="1"/>
    <col min="11541" max="11541" width="13.7109375" style="141" customWidth="1"/>
    <col min="11542" max="11542" width="13.42578125" style="141" customWidth="1"/>
    <col min="11543" max="11543" width="12.140625" style="141" bestFit="1" customWidth="1"/>
    <col min="11544" max="11776" width="5.7109375" style="141"/>
    <col min="11777" max="11777" width="3.28515625" style="141" customWidth="1"/>
    <col min="11778" max="11778" width="12.28515625" style="141" customWidth="1"/>
    <col min="11779" max="11779" width="18.140625" style="141" customWidth="1"/>
    <col min="11780" max="11780" width="16.7109375" style="141" customWidth="1"/>
    <col min="11781" max="11781" width="21.42578125" style="141" customWidth="1"/>
    <col min="11782" max="11782" width="18.85546875" style="141" customWidth="1"/>
    <col min="11783" max="11783" width="15.42578125" style="141" customWidth="1"/>
    <col min="11784" max="11784" width="11.140625" style="141" customWidth="1"/>
    <col min="11785" max="11785" width="14.5703125" style="141" customWidth="1"/>
    <col min="11786" max="11786" width="21.42578125" style="141" customWidth="1"/>
    <col min="11787" max="11787" width="19.28515625" style="141" customWidth="1"/>
    <col min="11788" max="11788" width="14.42578125" style="141" customWidth="1"/>
    <col min="11789" max="11789" width="17.7109375" style="141" customWidth="1"/>
    <col min="11790" max="11790" width="15.140625" style="141" customWidth="1"/>
    <col min="11791" max="11791" width="20.7109375" style="141" customWidth="1"/>
    <col min="11792" max="11792" width="19.140625" style="141" customWidth="1"/>
    <col min="11793" max="11793" width="16.7109375" style="141" customWidth="1"/>
    <col min="11794" max="11795" width="14.85546875" style="141" customWidth="1"/>
    <col min="11796" max="11796" width="13.5703125" style="141" customWidth="1"/>
    <col min="11797" max="11797" width="13.7109375" style="141" customWidth="1"/>
    <col min="11798" max="11798" width="13.42578125" style="141" customWidth="1"/>
    <col min="11799" max="11799" width="12.140625" style="141" bestFit="1" customWidth="1"/>
    <col min="11800" max="12032" width="5.7109375" style="141"/>
    <col min="12033" max="12033" width="3.28515625" style="141" customWidth="1"/>
    <col min="12034" max="12034" width="12.28515625" style="141" customWidth="1"/>
    <col min="12035" max="12035" width="18.140625" style="141" customWidth="1"/>
    <col min="12036" max="12036" width="16.7109375" style="141" customWidth="1"/>
    <col min="12037" max="12037" width="21.42578125" style="141" customWidth="1"/>
    <col min="12038" max="12038" width="18.85546875" style="141" customWidth="1"/>
    <col min="12039" max="12039" width="15.42578125" style="141" customWidth="1"/>
    <col min="12040" max="12040" width="11.140625" style="141" customWidth="1"/>
    <col min="12041" max="12041" width="14.5703125" style="141" customWidth="1"/>
    <col min="12042" max="12042" width="21.42578125" style="141" customWidth="1"/>
    <col min="12043" max="12043" width="19.28515625" style="141" customWidth="1"/>
    <col min="12044" max="12044" width="14.42578125" style="141" customWidth="1"/>
    <col min="12045" max="12045" width="17.7109375" style="141" customWidth="1"/>
    <col min="12046" max="12046" width="15.140625" style="141" customWidth="1"/>
    <col min="12047" max="12047" width="20.7109375" style="141" customWidth="1"/>
    <col min="12048" max="12048" width="19.140625" style="141" customWidth="1"/>
    <col min="12049" max="12049" width="16.7109375" style="141" customWidth="1"/>
    <col min="12050" max="12051" width="14.85546875" style="141" customWidth="1"/>
    <col min="12052" max="12052" width="13.5703125" style="141" customWidth="1"/>
    <col min="12053" max="12053" width="13.7109375" style="141" customWidth="1"/>
    <col min="12054" max="12054" width="13.42578125" style="141" customWidth="1"/>
    <col min="12055" max="12055" width="12.140625" style="141" bestFit="1" customWidth="1"/>
    <col min="12056" max="12288" width="5.7109375" style="141"/>
    <col min="12289" max="12289" width="3.28515625" style="141" customWidth="1"/>
    <col min="12290" max="12290" width="12.28515625" style="141" customWidth="1"/>
    <col min="12291" max="12291" width="18.140625" style="141" customWidth="1"/>
    <col min="12292" max="12292" width="16.7109375" style="141" customWidth="1"/>
    <col min="12293" max="12293" width="21.42578125" style="141" customWidth="1"/>
    <col min="12294" max="12294" width="18.85546875" style="141" customWidth="1"/>
    <col min="12295" max="12295" width="15.42578125" style="141" customWidth="1"/>
    <col min="12296" max="12296" width="11.140625" style="141" customWidth="1"/>
    <col min="12297" max="12297" width="14.5703125" style="141" customWidth="1"/>
    <col min="12298" max="12298" width="21.42578125" style="141" customWidth="1"/>
    <col min="12299" max="12299" width="19.28515625" style="141" customWidth="1"/>
    <col min="12300" max="12300" width="14.42578125" style="141" customWidth="1"/>
    <col min="12301" max="12301" width="17.7109375" style="141" customWidth="1"/>
    <col min="12302" max="12302" width="15.140625" style="141" customWidth="1"/>
    <col min="12303" max="12303" width="20.7109375" style="141" customWidth="1"/>
    <col min="12304" max="12304" width="19.140625" style="141" customWidth="1"/>
    <col min="12305" max="12305" width="16.7109375" style="141" customWidth="1"/>
    <col min="12306" max="12307" width="14.85546875" style="141" customWidth="1"/>
    <col min="12308" max="12308" width="13.5703125" style="141" customWidth="1"/>
    <col min="12309" max="12309" width="13.7109375" style="141" customWidth="1"/>
    <col min="12310" max="12310" width="13.42578125" style="141" customWidth="1"/>
    <col min="12311" max="12311" width="12.140625" style="141" bestFit="1" customWidth="1"/>
    <col min="12312" max="12544" width="5.7109375" style="141"/>
    <col min="12545" max="12545" width="3.28515625" style="141" customWidth="1"/>
    <col min="12546" max="12546" width="12.28515625" style="141" customWidth="1"/>
    <col min="12547" max="12547" width="18.140625" style="141" customWidth="1"/>
    <col min="12548" max="12548" width="16.7109375" style="141" customWidth="1"/>
    <col min="12549" max="12549" width="21.42578125" style="141" customWidth="1"/>
    <col min="12550" max="12550" width="18.85546875" style="141" customWidth="1"/>
    <col min="12551" max="12551" width="15.42578125" style="141" customWidth="1"/>
    <col min="12552" max="12552" width="11.140625" style="141" customWidth="1"/>
    <col min="12553" max="12553" width="14.5703125" style="141" customWidth="1"/>
    <col min="12554" max="12554" width="21.42578125" style="141" customWidth="1"/>
    <col min="12555" max="12555" width="19.28515625" style="141" customWidth="1"/>
    <col min="12556" max="12556" width="14.42578125" style="141" customWidth="1"/>
    <col min="12557" max="12557" width="17.7109375" style="141" customWidth="1"/>
    <col min="12558" max="12558" width="15.140625" style="141" customWidth="1"/>
    <col min="12559" max="12559" width="20.7109375" style="141" customWidth="1"/>
    <col min="12560" max="12560" width="19.140625" style="141" customWidth="1"/>
    <col min="12561" max="12561" width="16.7109375" style="141" customWidth="1"/>
    <col min="12562" max="12563" width="14.85546875" style="141" customWidth="1"/>
    <col min="12564" max="12564" width="13.5703125" style="141" customWidth="1"/>
    <col min="12565" max="12565" width="13.7109375" style="141" customWidth="1"/>
    <col min="12566" max="12566" width="13.42578125" style="141" customWidth="1"/>
    <col min="12567" max="12567" width="12.140625" style="141" bestFit="1" customWidth="1"/>
    <col min="12568" max="12800" width="5.7109375" style="141"/>
    <col min="12801" max="12801" width="3.28515625" style="141" customWidth="1"/>
    <col min="12802" max="12802" width="12.28515625" style="141" customWidth="1"/>
    <col min="12803" max="12803" width="18.140625" style="141" customWidth="1"/>
    <col min="12804" max="12804" width="16.7109375" style="141" customWidth="1"/>
    <col min="12805" max="12805" width="21.42578125" style="141" customWidth="1"/>
    <col min="12806" max="12806" width="18.85546875" style="141" customWidth="1"/>
    <col min="12807" max="12807" width="15.42578125" style="141" customWidth="1"/>
    <col min="12808" max="12808" width="11.140625" style="141" customWidth="1"/>
    <col min="12809" max="12809" width="14.5703125" style="141" customWidth="1"/>
    <col min="12810" max="12810" width="21.42578125" style="141" customWidth="1"/>
    <col min="12811" max="12811" width="19.28515625" style="141" customWidth="1"/>
    <col min="12812" max="12812" width="14.42578125" style="141" customWidth="1"/>
    <col min="12813" max="12813" width="17.7109375" style="141" customWidth="1"/>
    <col min="12814" max="12814" width="15.140625" style="141" customWidth="1"/>
    <col min="12815" max="12815" width="20.7109375" style="141" customWidth="1"/>
    <col min="12816" max="12816" width="19.140625" style="141" customWidth="1"/>
    <col min="12817" max="12817" width="16.7109375" style="141" customWidth="1"/>
    <col min="12818" max="12819" width="14.85546875" style="141" customWidth="1"/>
    <col min="12820" max="12820" width="13.5703125" style="141" customWidth="1"/>
    <col min="12821" max="12821" width="13.7109375" style="141" customWidth="1"/>
    <col min="12822" max="12822" width="13.42578125" style="141" customWidth="1"/>
    <col min="12823" max="12823" width="12.140625" style="141" bestFit="1" customWidth="1"/>
    <col min="12824" max="13056" width="5.7109375" style="141"/>
    <col min="13057" max="13057" width="3.28515625" style="141" customWidth="1"/>
    <col min="13058" max="13058" width="12.28515625" style="141" customWidth="1"/>
    <col min="13059" max="13059" width="18.140625" style="141" customWidth="1"/>
    <col min="13060" max="13060" width="16.7109375" style="141" customWidth="1"/>
    <col min="13061" max="13061" width="21.42578125" style="141" customWidth="1"/>
    <col min="13062" max="13062" width="18.85546875" style="141" customWidth="1"/>
    <col min="13063" max="13063" width="15.42578125" style="141" customWidth="1"/>
    <col min="13064" max="13064" width="11.140625" style="141" customWidth="1"/>
    <col min="13065" max="13065" width="14.5703125" style="141" customWidth="1"/>
    <col min="13066" max="13066" width="21.42578125" style="141" customWidth="1"/>
    <col min="13067" max="13067" width="19.28515625" style="141" customWidth="1"/>
    <col min="13068" max="13068" width="14.42578125" style="141" customWidth="1"/>
    <col min="13069" max="13069" width="17.7109375" style="141" customWidth="1"/>
    <col min="13070" max="13070" width="15.140625" style="141" customWidth="1"/>
    <col min="13071" max="13071" width="20.7109375" style="141" customWidth="1"/>
    <col min="13072" max="13072" width="19.140625" style="141" customWidth="1"/>
    <col min="13073" max="13073" width="16.7109375" style="141" customWidth="1"/>
    <col min="13074" max="13075" width="14.85546875" style="141" customWidth="1"/>
    <col min="13076" max="13076" width="13.5703125" style="141" customWidth="1"/>
    <col min="13077" max="13077" width="13.7109375" style="141" customWidth="1"/>
    <col min="13078" max="13078" width="13.42578125" style="141" customWidth="1"/>
    <col min="13079" max="13079" width="12.140625" style="141" bestFit="1" customWidth="1"/>
    <col min="13080" max="13312" width="5.7109375" style="141"/>
    <col min="13313" max="13313" width="3.28515625" style="141" customWidth="1"/>
    <col min="13314" max="13314" width="12.28515625" style="141" customWidth="1"/>
    <col min="13315" max="13315" width="18.140625" style="141" customWidth="1"/>
    <col min="13316" max="13316" width="16.7109375" style="141" customWidth="1"/>
    <col min="13317" max="13317" width="21.42578125" style="141" customWidth="1"/>
    <col min="13318" max="13318" width="18.85546875" style="141" customWidth="1"/>
    <col min="13319" max="13319" width="15.42578125" style="141" customWidth="1"/>
    <col min="13320" max="13320" width="11.140625" style="141" customWidth="1"/>
    <col min="13321" max="13321" width="14.5703125" style="141" customWidth="1"/>
    <col min="13322" max="13322" width="21.42578125" style="141" customWidth="1"/>
    <col min="13323" max="13323" width="19.28515625" style="141" customWidth="1"/>
    <col min="13324" max="13324" width="14.42578125" style="141" customWidth="1"/>
    <col min="13325" max="13325" width="17.7109375" style="141" customWidth="1"/>
    <col min="13326" max="13326" width="15.140625" style="141" customWidth="1"/>
    <col min="13327" max="13327" width="20.7109375" style="141" customWidth="1"/>
    <col min="13328" max="13328" width="19.140625" style="141" customWidth="1"/>
    <col min="13329" max="13329" width="16.7109375" style="141" customWidth="1"/>
    <col min="13330" max="13331" width="14.85546875" style="141" customWidth="1"/>
    <col min="13332" max="13332" width="13.5703125" style="141" customWidth="1"/>
    <col min="13333" max="13333" width="13.7109375" style="141" customWidth="1"/>
    <col min="13334" max="13334" width="13.42578125" style="141" customWidth="1"/>
    <col min="13335" max="13335" width="12.140625" style="141" bestFit="1" customWidth="1"/>
    <col min="13336" max="13568" width="5.7109375" style="141"/>
    <col min="13569" max="13569" width="3.28515625" style="141" customWidth="1"/>
    <col min="13570" max="13570" width="12.28515625" style="141" customWidth="1"/>
    <col min="13571" max="13571" width="18.140625" style="141" customWidth="1"/>
    <col min="13572" max="13572" width="16.7109375" style="141" customWidth="1"/>
    <col min="13573" max="13573" width="21.42578125" style="141" customWidth="1"/>
    <col min="13574" max="13574" width="18.85546875" style="141" customWidth="1"/>
    <col min="13575" max="13575" width="15.42578125" style="141" customWidth="1"/>
    <col min="13576" max="13576" width="11.140625" style="141" customWidth="1"/>
    <col min="13577" max="13577" width="14.5703125" style="141" customWidth="1"/>
    <col min="13578" max="13578" width="21.42578125" style="141" customWidth="1"/>
    <col min="13579" max="13579" width="19.28515625" style="141" customWidth="1"/>
    <col min="13580" max="13580" width="14.42578125" style="141" customWidth="1"/>
    <col min="13581" max="13581" width="17.7109375" style="141" customWidth="1"/>
    <col min="13582" max="13582" width="15.140625" style="141" customWidth="1"/>
    <col min="13583" max="13583" width="20.7109375" style="141" customWidth="1"/>
    <col min="13584" max="13584" width="19.140625" style="141" customWidth="1"/>
    <col min="13585" max="13585" width="16.7109375" style="141" customWidth="1"/>
    <col min="13586" max="13587" width="14.85546875" style="141" customWidth="1"/>
    <col min="13588" max="13588" width="13.5703125" style="141" customWidth="1"/>
    <col min="13589" max="13589" width="13.7109375" style="141" customWidth="1"/>
    <col min="13590" max="13590" width="13.42578125" style="141" customWidth="1"/>
    <col min="13591" max="13591" width="12.140625" style="141" bestFit="1" customWidth="1"/>
    <col min="13592" max="13824" width="5.7109375" style="141"/>
    <col min="13825" max="13825" width="3.28515625" style="141" customWidth="1"/>
    <col min="13826" max="13826" width="12.28515625" style="141" customWidth="1"/>
    <col min="13827" max="13827" width="18.140625" style="141" customWidth="1"/>
    <col min="13828" max="13828" width="16.7109375" style="141" customWidth="1"/>
    <col min="13829" max="13829" width="21.42578125" style="141" customWidth="1"/>
    <col min="13830" max="13830" width="18.85546875" style="141" customWidth="1"/>
    <col min="13831" max="13831" width="15.42578125" style="141" customWidth="1"/>
    <col min="13832" max="13832" width="11.140625" style="141" customWidth="1"/>
    <col min="13833" max="13833" width="14.5703125" style="141" customWidth="1"/>
    <col min="13834" max="13834" width="21.42578125" style="141" customWidth="1"/>
    <col min="13835" max="13835" width="19.28515625" style="141" customWidth="1"/>
    <col min="13836" max="13836" width="14.42578125" style="141" customWidth="1"/>
    <col min="13837" max="13837" width="17.7109375" style="141" customWidth="1"/>
    <col min="13838" max="13838" width="15.140625" style="141" customWidth="1"/>
    <col min="13839" max="13839" width="20.7109375" style="141" customWidth="1"/>
    <col min="13840" max="13840" width="19.140625" style="141" customWidth="1"/>
    <col min="13841" max="13841" width="16.7109375" style="141" customWidth="1"/>
    <col min="13842" max="13843" width="14.85546875" style="141" customWidth="1"/>
    <col min="13844" max="13844" width="13.5703125" style="141" customWidth="1"/>
    <col min="13845" max="13845" width="13.7109375" style="141" customWidth="1"/>
    <col min="13846" max="13846" width="13.42578125" style="141" customWidth="1"/>
    <col min="13847" max="13847" width="12.140625" style="141" bestFit="1" customWidth="1"/>
    <col min="13848" max="14080" width="5.7109375" style="141"/>
    <col min="14081" max="14081" width="3.28515625" style="141" customWidth="1"/>
    <col min="14082" max="14082" width="12.28515625" style="141" customWidth="1"/>
    <col min="14083" max="14083" width="18.140625" style="141" customWidth="1"/>
    <col min="14084" max="14084" width="16.7109375" style="141" customWidth="1"/>
    <col min="14085" max="14085" width="21.42578125" style="141" customWidth="1"/>
    <col min="14086" max="14086" width="18.85546875" style="141" customWidth="1"/>
    <col min="14087" max="14087" width="15.42578125" style="141" customWidth="1"/>
    <col min="14088" max="14088" width="11.140625" style="141" customWidth="1"/>
    <col min="14089" max="14089" width="14.5703125" style="141" customWidth="1"/>
    <col min="14090" max="14090" width="21.42578125" style="141" customWidth="1"/>
    <col min="14091" max="14091" width="19.28515625" style="141" customWidth="1"/>
    <col min="14092" max="14092" width="14.42578125" style="141" customWidth="1"/>
    <col min="14093" max="14093" width="17.7109375" style="141" customWidth="1"/>
    <col min="14094" max="14094" width="15.140625" style="141" customWidth="1"/>
    <col min="14095" max="14095" width="20.7109375" style="141" customWidth="1"/>
    <col min="14096" max="14096" width="19.140625" style="141" customWidth="1"/>
    <col min="14097" max="14097" width="16.7109375" style="141" customWidth="1"/>
    <col min="14098" max="14099" width="14.85546875" style="141" customWidth="1"/>
    <col min="14100" max="14100" width="13.5703125" style="141" customWidth="1"/>
    <col min="14101" max="14101" width="13.7109375" style="141" customWidth="1"/>
    <col min="14102" max="14102" width="13.42578125" style="141" customWidth="1"/>
    <col min="14103" max="14103" width="12.140625" style="141" bestFit="1" customWidth="1"/>
    <col min="14104" max="14336" width="5.7109375" style="141"/>
    <col min="14337" max="14337" width="3.28515625" style="141" customWidth="1"/>
    <col min="14338" max="14338" width="12.28515625" style="141" customWidth="1"/>
    <col min="14339" max="14339" width="18.140625" style="141" customWidth="1"/>
    <col min="14340" max="14340" width="16.7109375" style="141" customWidth="1"/>
    <col min="14341" max="14341" width="21.42578125" style="141" customWidth="1"/>
    <col min="14342" max="14342" width="18.85546875" style="141" customWidth="1"/>
    <col min="14343" max="14343" width="15.42578125" style="141" customWidth="1"/>
    <col min="14344" max="14344" width="11.140625" style="141" customWidth="1"/>
    <col min="14345" max="14345" width="14.5703125" style="141" customWidth="1"/>
    <col min="14346" max="14346" width="21.42578125" style="141" customWidth="1"/>
    <col min="14347" max="14347" width="19.28515625" style="141" customWidth="1"/>
    <col min="14348" max="14348" width="14.42578125" style="141" customWidth="1"/>
    <col min="14349" max="14349" width="17.7109375" style="141" customWidth="1"/>
    <col min="14350" max="14350" width="15.140625" style="141" customWidth="1"/>
    <col min="14351" max="14351" width="20.7109375" style="141" customWidth="1"/>
    <col min="14352" max="14352" width="19.140625" style="141" customWidth="1"/>
    <col min="14353" max="14353" width="16.7109375" style="141" customWidth="1"/>
    <col min="14354" max="14355" width="14.85546875" style="141" customWidth="1"/>
    <col min="14356" max="14356" width="13.5703125" style="141" customWidth="1"/>
    <col min="14357" max="14357" width="13.7109375" style="141" customWidth="1"/>
    <col min="14358" max="14358" width="13.42578125" style="141" customWidth="1"/>
    <col min="14359" max="14359" width="12.140625" style="141" bestFit="1" customWidth="1"/>
    <col min="14360" max="14592" width="5.7109375" style="141"/>
    <col min="14593" max="14593" width="3.28515625" style="141" customWidth="1"/>
    <col min="14594" max="14594" width="12.28515625" style="141" customWidth="1"/>
    <col min="14595" max="14595" width="18.140625" style="141" customWidth="1"/>
    <col min="14596" max="14596" width="16.7109375" style="141" customWidth="1"/>
    <col min="14597" max="14597" width="21.42578125" style="141" customWidth="1"/>
    <col min="14598" max="14598" width="18.85546875" style="141" customWidth="1"/>
    <col min="14599" max="14599" width="15.42578125" style="141" customWidth="1"/>
    <col min="14600" max="14600" width="11.140625" style="141" customWidth="1"/>
    <col min="14601" max="14601" width="14.5703125" style="141" customWidth="1"/>
    <col min="14602" max="14602" width="21.42578125" style="141" customWidth="1"/>
    <col min="14603" max="14603" width="19.28515625" style="141" customWidth="1"/>
    <col min="14604" max="14604" width="14.42578125" style="141" customWidth="1"/>
    <col min="14605" max="14605" width="17.7109375" style="141" customWidth="1"/>
    <col min="14606" max="14606" width="15.140625" style="141" customWidth="1"/>
    <col min="14607" max="14607" width="20.7109375" style="141" customWidth="1"/>
    <col min="14608" max="14608" width="19.140625" style="141" customWidth="1"/>
    <col min="14609" max="14609" width="16.7109375" style="141" customWidth="1"/>
    <col min="14610" max="14611" width="14.85546875" style="141" customWidth="1"/>
    <col min="14612" max="14612" width="13.5703125" style="141" customWidth="1"/>
    <col min="14613" max="14613" width="13.7109375" style="141" customWidth="1"/>
    <col min="14614" max="14614" width="13.42578125" style="141" customWidth="1"/>
    <col min="14615" max="14615" width="12.140625" style="141" bestFit="1" customWidth="1"/>
    <col min="14616" max="14848" width="5.7109375" style="141"/>
    <col min="14849" max="14849" width="3.28515625" style="141" customWidth="1"/>
    <col min="14850" max="14850" width="12.28515625" style="141" customWidth="1"/>
    <col min="14851" max="14851" width="18.140625" style="141" customWidth="1"/>
    <col min="14852" max="14852" width="16.7109375" style="141" customWidth="1"/>
    <col min="14853" max="14853" width="21.42578125" style="141" customWidth="1"/>
    <col min="14854" max="14854" width="18.85546875" style="141" customWidth="1"/>
    <col min="14855" max="14855" width="15.42578125" style="141" customWidth="1"/>
    <col min="14856" max="14856" width="11.140625" style="141" customWidth="1"/>
    <col min="14857" max="14857" width="14.5703125" style="141" customWidth="1"/>
    <col min="14858" max="14858" width="21.42578125" style="141" customWidth="1"/>
    <col min="14859" max="14859" width="19.28515625" style="141" customWidth="1"/>
    <col min="14860" max="14860" width="14.42578125" style="141" customWidth="1"/>
    <col min="14861" max="14861" width="17.7109375" style="141" customWidth="1"/>
    <col min="14862" max="14862" width="15.140625" style="141" customWidth="1"/>
    <col min="14863" max="14863" width="20.7109375" style="141" customWidth="1"/>
    <col min="14864" max="14864" width="19.140625" style="141" customWidth="1"/>
    <col min="14865" max="14865" width="16.7109375" style="141" customWidth="1"/>
    <col min="14866" max="14867" width="14.85546875" style="141" customWidth="1"/>
    <col min="14868" max="14868" width="13.5703125" style="141" customWidth="1"/>
    <col min="14869" max="14869" width="13.7109375" style="141" customWidth="1"/>
    <col min="14870" max="14870" width="13.42578125" style="141" customWidth="1"/>
    <col min="14871" max="14871" width="12.140625" style="141" bestFit="1" customWidth="1"/>
    <col min="14872" max="15104" width="5.7109375" style="141"/>
    <col min="15105" max="15105" width="3.28515625" style="141" customWidth="1"/>
    <col min="15106" max="15106" width="12.28515625" style="141" customWidth="1"/>
    <col min="15107" max="15107" width="18.140625" style="141" customWidth="1"/>
    <col min="15108" max="15108" width="16.7109375" style="141" customWidth="1"/>
    <col min="15109" max="15109" width="21.42578125" style="141" customWidth="1"/>
    <col min="15110" max="15110" width="18.85546875" style="141" customWidth="1"/>
    <col min="15111" max="15111" width="15.42578125" style="141" customWidth="1"/>
    <col min="15112" max="15112" width="11.140625" style="141" customWidth="1"/>
    <col min="15113" max="15113" width="14.5703125" style="141" customWidth="1"/>
    <col min="15114" max="15114" width="21.42578125" style="141" customWidth="1"/>
    <col min="15115" max="15115" width="19.28515625" style="141" customWidth="1"/>
    <col min="15116" max="15116" width="14.42578125" style="141" customWidth="1"/>
    <col min="15117" max="15117" width="17.7109375" style="141" customWidth="1"/>
    <col min="15118" max="15118" width="15.140625" style="141" customWidth="1"/>
    <col min="15119" max="15119" width="20.7109375" style="141" customWidth="1"/>
    <col min="15120" max="15120" width="19.140625" style="141" customWidth="1"/>
    <col min="15121" max="15121" width="16.7109375" style="141" customWidth="1"/>
    <col min="15122" max="15123" width="14.85546875" style="141" customWidth="1"/>
    <col min="15124" max="15124" width="13.5703125" style="141" customWidth="1"/>
    <col min="15125" max="15125" width="13.7109375" style="141" customWidth="1"/>
    <col min="15126" max="15126" width="13.42578125" style="141" customWidth="1"/>
    <col min="15127" max="15127" width="12.140625" style="141" bestFit="1" customWidth="1"/>
    <col min="15128" max="15360" width="5.7109375" style="141"/>
    <col min="15361" max="15361" width="3.28515625" style="141" customWidth="1"/>
    <col min="15362" max="15362" width="12.28515625" style="141" customWidth="1"/>
    <col min="15363" max="15363" width="18.140625" style="141" customWidth="1"/>
    <col min="15364" max="15364" width="16.7109375" style="141" customWidth="1"/>
    <col min="15365" max="15365" width="21.42578125" style="141" customWidth="1"/>
    <col min="15366" max="15366" width="18.85546875" style="141" customWidth="1"/>
    <col min="15367" max="15367" width="15.42578125" style="141" customWidth="1"/>
    <col min="15368" max="15368" width="11.140625" style="141" customWidth="1"/>
    <col min="15369" max="15369" width="14.5703125" style="141" customWidth="1"/>
    <col min="15370" max="15370" width="21.42578125" style="141" customWidth="1"/>
    <col min="15371" max="15371" width="19.28515625" style="141" customWidth="1"/>
    <col min="15372" max="15372" width="14.42578125" style="141" customWidth="1"/>
    <col min="15373" max="15373" width="17.7109375" style="141" customWidth="1"/>
    <col min="15374" max="15374" width="15.140625" style="141" customWidth="1"/>
    <col min="15375" max="15375" width="20.7109375" style="141" customWidth="1"/>
    <col min="15376" max="15376" width="19.140625" style="141" customWidth="1"/>
    <col min="15377" max="15377" width="16.7109375" style="141" customWidth="1"/>
    <col min="15378" max="15379" width="14.85546875" style="141" customWidth="1"/>
    <col min="15380" max="15380" width="13.5703125" style="141" customWidth="1"/>
    <col min="15381" max="15381" width="13.7109375" style="141" customWidth="1"/>
    <col min="15382" max="15382" width="13.42578125" style="141" customWidth="1"/>
    <col min="15383" max="15383" width="12.140625" style="141" bestFit="1" customWidth="1"/>
    <col min="15384" max="15616" width="5.7109375" style="141"/>
    <col min="15617" max="15617" width="3.28515625" style="141" customWidth="1"/>
    <col min="15618" max="15618" width="12.28515625" style="141" customWidth="1"/>
    <col min="15619" max="15619" width="18.140625" style="141" customWidth="1"/>
    <col min="15620" max="15620" width="16.7109375" style="141" customWidth="1"/>
    <col min="15621" max="15621" width="21.42578125" style="141" customWidth="1"/>
    <col min="15622" max="15622" width="18.85546875" style="141" customWidth="1"/>
    <col min="15623" max="15623" width="15.42578125" style="141" customWidth="1"/>
    <col min="15624" max="15624" width="11.140625" style="141" customWidth="1"/>
    <col min="15625" max="15625" width="14.5703125" style="141" customWidth="1"/>
    <col min="15626" max="15626" width="21.42578125" style="141" customWidth="1"/>
    <col min="15627" max="15627" width="19.28515625" style="141" customWidth="1"/>
    <col min="15628" max="15628" width="14.42578125" style="141" customWidth="1"/>
    <col min="15629" max="15629" width="17.7109375" style="141" customWidth="1"/>
    <col min="15630" max="15630" width="15.140625" style="141" customWidth="1"/>
    <col min="15631" max="15631" width="20.7109375" style="141" customWidth="1"/>
    <col min="15632" max="15632" width="19.140625" style="141" customWidth="1"/>
    <col min="15633" max="15633" width="16.7109375" style="141" customWidth="1"/>
    <col min="15634" max="15635" width="14.85546875" style="141" customWidth="1"/>
    <col min="15636" max="15636" width="13.5703125" style="141" customWidth="1"/>
    <col min="15637" max="15637" width="13.7109375" style="141" customWidth="1"/>
    <col min="15638" max="15638" width="13.42578125" style="141" customWidth="1"/>
    <col min="15639" max="15639" width="12.140625" style="141" bestFit="1" customWidth="1"/>
    <col min="15640" max="15872" width="5.7109375" style="141"/>
    <col min="15873" max="15873" width="3.28515625" style="141" customWidth="1"/>
    <col min="15874" max="15874" width="12.28515625" style="141" customWidth="1"/>
    <col min="15875" max="15875" width="18.140625" style="141" customWidth="1"/>
    <col min="15876" max="15876" width="16.7109375" style="141" customWidth="1"/>
    <col min="15877" max="15877" width="21.42578125" style="141" customWidth="1"/>
    <col min="15878" max="15878" width="18.85546875" style="141" customWidth="1"/>
    <col min="15879" max="15879" width="15.42578125" style="141" customWidth="1"/>
    <col min="15880" max="15880" width="11.140625" style="141" customWidth="1"/>
    <col min="15881" max="15881" width="14.5703125" style="141" customWidth="1"/>
    <col min="15882" max="15882" width="21.42578125" style="141" customWidth="1"/>
    <col min="15883" max="15883" width="19.28515625" style="141" customWidth="1"/>
    <col min="15884" max="15884" width="14.42578125" style="141" customWidth="1"/>
    <col min="15885" max="15885" width="17.7109375" style="141" customWidth="1"/>
    <col min="15886" max="15886" width="15.140625" style="141" customWidth="1"/>
    <col min="15887" max="15887" width="20.7109375" style="141" customWidth="1"/>
    <col min="15888" max="15888" width="19.140625" style="141" customWidth="1"/>
    <col min="15889" max="15889" width="16.7109375" style="141" customWidth="1"/>
    <col min="15890" max="15891" width="14.85546875" style="141" customWidth="1"/>
    <col min="15892" max="15892" width="13.5703125" style="141" customWidth="1"/>
    <col min="15893" max="15893" width="13.7109375" style="141" customWidth="1"/>
    <col min="15894" max="15894" width="13.42578125" style="141" customWidth="1"/>
    <col min="15895" max="15895" width="12.140625" style="141" bestFit="1" customWidth="1"/>
    <col min="15896" max="16128" width="5.7109375" style="141"/>
    <col min="16129" max="16129" width="3.28515625" style="141" customWidth="1"/>
    <col min="16130" max="16130" width="12.28515625" style="141" customWidth="1"/>
    <col min="16131" max="16131" width="18.140625" style="141" customWidth="1"/>
    <col min="16132" max="16132" width="16.7109375" style="141" customWidth="1"/>
    <col min="16133" max="16133" width="21.42578125" style="141" customWidth="1"/>
    <col min="16134" max="16134" width="18.85546875" style="141" customWidth="1"/>
    <col min="16135" max="16135" width="15.42578125" style="141" customWidth="1"/>
    <col min="16136" max="16136" width="11.140625" style="141" customWidth="1"/>
    <col min="16137" max="16137" width="14.5703125" style="141" customWidth="1"/>
    <col min="16138" max="16138" width="21.42578125" style="141" customWidth="1"/>
    <col min="16139" max="16139" width="19.28515625" style="141" customWidth="1"/>
    <col min="16140" max="16140" width="14.42578125" style="141" customWidth="1"/>
    <col min="16141" max="16141" width="17.7109375" style="141" customWidth="1"/>
    <col min="16142" max="16142" width="15.140625" style="141" customWidth="1"/>
    <col min="16143" max="16143" width="20.7109375" style="141" customWidth="1"/>
    <col min="16144" max="16144" width="19.140625" style="141" customWidth="1"/>
    <col min="16145" max="16145" width="16.7109375" style="141" customWidth="1"/>
    <col min="16146" max="16147" width="14.85546875" style="141" customWidth="1"/>
    <col min="16148" max="16148" width="13.5703125" style="141" customWidth="1"/>
    <col min="16149" max="16149" width="13.7109375" style="141" customWidth="1"/>
    <col min="16150" max="16150" width="13.42578125" style="141" customWidth="1"/>
    <col min="16151" max="16151" width="12.140625" style="141" bestFit="1" customWidth="1"/>
    <col min="16152" max="16384" width="5.7109375" style="141"/>
  </cols>
  <sheetData>
    <row r="2" spans="2:37" ht="12" customHeight="1" x14ac:dyDescent="0.2">
      <c r="F2" s="142"/>
      <c r="G2" s="142"/>
    </row>
    <row r="4" spans="2:37" s="143" customFormat="1" ht="12" customHeight="1" x14ac:dyDescent="0.2"/>
    <row r="5" spans="2:37" ht="12" customHeight="1" x14ac:dyDescent="0.2">
      <c r="B5" s="143"/>
      <c r="C5" s="143"/>
      <c r="D5" s="143"/>
      <c r="E5" s="143"/>
      <c r="F5" s="143"/>
      <c r="G5" s="143"/>
      <c r="H5" s="143"/>
      <c r="I5" s="143"/>
      <c r="J5" s="143"/>
      <c r="K5" s="143"/>
      <c r="L5" s="143"/>
      <c r="M5" s="144"/>
      <c r="N5" s="144"/>
      <c r="P5" s="143"/>
      <c r="U5" s="143"/>
      <c r="X5" s="143"/>
      <c r="Y5" s="143"/>
      <c r="Z5" s="143"/>
      <c r="AE5" s="143"/>
      <c r="AF5" s="143"/>
      <c r="AG5" s="143"/>
      <c r="AH5" s="143"/>
      <c r="AI5" s="143"/>
      <c r="AJ5" s="143"/>
      <c r="AK5" s="143"/>
    </row>
    <row r="6" spans="2:37" ht="22.5" customHeight="1" x14ac:dyDescent="0.2">
      <c r="B6" s="465" t="s">
        <v>263</v>
      </c>
      <c r="C6" s="465"/>
      <c r="D6" s="465"/>
      <c r="E6" s="465"/>
      <c r="F6" s="465"/>
      <c r="G6" s="465"/>
      <c r="H6" s="465"/>
      <c r="I6" s="465"/>
      <c r="J6" s="465"/>
      <c r="K6" s="465"/>
      <c r="L6" s="465"/>
      <c r="M6" s="465"/>
      <c r="N6" s="465"/>
      <c r="O6" s="465"/>
      <c r="P6" s="465"/>
      <c r="Q6" s="465"/>
      <c r="T6" s="144"/>
      <c r="U6" s="145" t="s">
        <v>264</v>
      </c>
      <c r="AE6" s="143"/>
      <c r="AF6" s="143"/>
      <c r="AG6" s="143"/>
    </row>
    <row r="7" spans="2:37" ht="12.75" x14ac:dyDescent="0.2">
      <c r="D7" s="143"/>
      <c r="I7" s="143"/>
      <c r="J7" s="143"/>
      <c r="K7" s="143"/>
      <c r="L7" s="143"/>
      <c r="O7" s="146"/>
      <c r="P7" s="147"/>
      <c r="Q7" s="143"/>
      <c r="R7" s="143"/>
      <c r="S7" s="143"/>
      <c r="T7" s="148" t="s">
        <v>154</v>
      </c>
      <c r="U7" s="149"/>
      <c r="AE7" s="143"/>
      <c r="AF7" s="143"/>
      <c r="AG7" s="143"/>
      <c r="AH7" s="143"/>
      <c r="AI7" s="143"/>
      <c r="AK7" s="143"/>
    </row>
    <row r="8" spans="2:37" ht="11.25" x14ac:dyDescent="0.2">
      <c r="B8" s="143"/>
      <c r="C8" s="143"/>
      <c r="D8" s="143"/>
      <c r="E8" s="143"/>
      <c r="F8" s="143"/>
      <c r="G8" s="143"/>
      <c r="H8" s="143"/>
      <c r="I8" s="143"/>
      <c r="J8" s="143"/>
      <c r="K8" s="143"/>
      <c r="L8" s="143"/>
      <c r="O8" s="146"/>
      <c r="P8" s="147"/>
      <c r="Q8" s="143"/>
      <c r="R8" s="143"/>
      <c r="S8" s="143"/>
      <c r="T8" s="143"/>
      <c r="U8" s="143"/>
      <c r="AE8" s="143"/>
      <c r="AF8" s="143"/>
      <c r="AG8" s="143"/>
      <c r="AH8" s="143"/>
      <c r="AI8" s="143"/>
      <c r="AJ8" s="143"/>
      <c r="AK8" s="143"/>
    </row>
    <row r="9" spans="2:37" ht="7.5" customHeight="1" x14ac:dyDescent="0.2">
      <c r="B9" s="150" t="s">
        <v>265</v>
      </c>
      <c r="C9" s="151"/>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row>
    <row r="10" spans="2:37" ht="12" customHeight="1" x14ac:dyDescent="0.25">
      <c r="B10" s="152" t="s">
        <v>266</v>
      </c>
      <c r="C10" s="153"/>
      <c r="D10" s="466" t="s">
        <v>158</v>
      </c>
      <c r="E10" s="467"/>
      <c r="F10" s="468"/>
      <c r="G10" s="154"/>
      <c r="H10" s="154"/>
      <c r="I10" s="433"/>
      <c r="J10" s="433"/>
      <c r="K10" s="433"/>
      <c r="L10" s="433"/>
      <c r="M10" s="433"/>
      <c r="N10" s="43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row>
    <row r="11" spans="2:37" ht="12" customHeight="1" x14ac:dyDescent="0.25">
      <c r="B11" s="155"/>
      <c r="C11" s="153"/>
      <c r="D11" s="156"/>
      <c r="E11" s="157"/>
      <c r="F11" s="158"/>
      <c r="G11" s="154"/>
      <c r="H11" s="154"/>
      <c r="I11" s="433"/>
      <c r="J11" s="433"/>
      <c r="K11" s="433"/>
      <c r="L11" s="433"/>
      <c r="M11" s="433"/>
      <c r="N11" s="43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row>
    <row r="12" spans="2:37" ht="12" customHeight="1" x14ac:dyDescent="0.25">
      <c r="B12" s="155" t="s">
        <v>160</v>
      </c>
      <c r="C12" s="153"/>
      <c r="D12" s="469" t="s">
        <v>161</v>
      </c>
      <c r="E12" s="470"/>
      <c r="F12" s="471"/>
      <c r="G12" s="154"/>
      <c r="H12" s="154"/>
      <c r="I12" s="433"/>
      <c r="J12" s="433"/>
      <c r="K12" s="433"/>
      <c r="L12" s="433"/>
      <c r="M12" s="433"/>
      <c r="N12" s="43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row>
    <row r="13" spans="2:37" ht="12" customHeight="1" x14ac:dyDescent="0.25">
      <c r="B13" s="155"/>
      <c r="C13" s="153"/>
      <c r="D13" s="156"/>
      <c r="E13" s="157"/>
      <c r="F13" s="158"/>
      <c r="G13" s="154"/>
      <c r="H13" s="154"/>
      <c r="I13" s="433"/>
      <c r="J13" s="433"/>
      <c r="K13" s="433"/>
      <c r="L13" s="433"/>
      <c r="M13" s="433"/>
      <c r="N13" s="43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row>
    <row r="14" spans="2:37" ht="12" customHeight="1" x14ac:dyDescent="0.25">
      <c r="B14" s="155" t="s">
        <v>267</v>
      </c>
      <c r="C14" s="153"/>
      <c r="D14" s="457" t="s">
        <v>163</v>
      </c>
      <c r="E14" s="458"/>
      <c r="F14" s="459"/>
      <c r="G14" s="154"/>
      <c r="H14" s="154"/>
      <c r="I14" s="433"/>
      <c r="J14" s="433"/>
      <c r="K14" s="433"/>
      <c r="L14" s="433"/>
      <c r="M14" s="433"/>
      <c r="N14" s="43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row>
    <row r="15" spans="2:37" ht="12" customHeight="1" x14ac:dyDescent="0.25">
      <c r="B15" s="155"/>
      <c r="C15" s="153"/>
      <c r="D15" s="460"/>
      <c r="E15" s="461"/>
      <c r="F15" s="462"/>
      <c r="G15" s="154"/>
      <c r="H15" s="154"/>
      <c r="I15" s="433"/>
      <c r="J15" s="433"/>
      <c r="K15" s="433"/>
      <c r="L15" s="433"/>
      <c r="M15" s="433"/>
      <c r="N15" s="43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row>
    <row r="16" spans="2:37" ht="11.25" x14ac:dyDescent="0.2">
      <c r="B16" s="143"/>
      <c r="C16" s="143"/>
      <c r="D16" s="143"/>
      <c r="E16" s="143"/>
      <c r="F16" s="143"/>
      <c r="G16" s="143"/>
      <c r="H16" s="143"/>
      <c r="I16" s="143"/>
      <c r="J16" s="143"/>
      <c r="K16" s="143"/>
      <c r="L16" s="143"/>
      <c r="M16" s="159"/>
      <c r="N16" s="159"/>
      <c r="O16" s="159"/>
      <c r="P16" s="159"/>
      <c r="Q16" s="159"/>
      <c r="R16" s="159"/>
      <c r="S16" s="159"/>
      <c r="T16" s="159"/>
      <c r="U16" s="143"/>
      <c r="V16" s="143"/>
      <c r="W16" s="143"/>
      <c r="X16" s="143"/>
      <c r="Y16" s="143"/>
      <c r="Z16" s="147"/>
      <c r="AA16" s="143"/>
      <c r="AB16" s="143"/>
      <c r="AC16" s="143"/>
      <c r="AD16" s="143"/>
      <c r="AE16" s="143"/>
      <c r="AF16" s="143"/>
      <c r="AG16" s="143"/>
      <c r="AH16" s="143"/>
      <c r="AI16" s="143"/>
      <c r="AJ16" s="143"/>
      <c r="AK16" s="143"/>
    </row>
    <row r="17" spans="2:45" ht="12" customHeight="1" x14ac:dyDescent="0.2">
      <c r="B17" s="151" t="s">
        <v>268</v>
      </c>
      <c r="C17" s="151"/>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L17" s="141"/>
    </row>
    <row r="18" spans="2:45" ht="25.5" customHeight="1" x14ac:dyDescent="0.2">
      <c r="B18" s="438" t="s">
        <v>165</v>
      </c>
      <c r="C18" s="337" t="s">
        <v>269</v>
      </c>
      <c r="D18" s="339"/>
      <c r="E18" s="337" t="s">
        <v>270</v>
      </c>
      <c r="F18" s="463" t="s">
        <v>271</v>
      </c>
      <c r="G18" s="464"/>
      <c r="H18" s="464"/>
      <c r="I18" s="464"/>
      <c r="J18" s="464"/>
      <c r="K18" s="464"/>
      <c r="L18" s="464"/>
      <c r="M18" s="464"/>
      <c r="N18" s="431" t="s">
        <v>272</v>
      </c>
      <c r="O18" s="443"/>
      <c r="P18" s="443"/>
      <c r="Q18" s="443"/>
      <c r="R18" s="443"/>
      <c r="S18" s="432"/>
      <c r="T18" s="444" t="s">
        <v>273</v>
      </c>
      <c r="U18" s="444" t="s">
        <v>274</v>
      </c>
      <c r="V18" s="143"/>
      <c r="W18" s="430"/>
      <c r="X18" s="143"/>
      <c r="Y18" s="143"/>
      <c r="Z18" s="143"/>
      <c r="AA18" s="143"/>
      <c r="AB18" s="143"/>
      <c r="AC18" s="143"/>
      <c r="AL18" s="141"/>
      <c r="AM18" s="141"/>
      <c r="AS18" s="143"/>
    </row>
    <row r="19" spans="2:45" ht="24.75" customHeight="1" x14ac:dyDescent="0.2">
      <c r="B19" s="439"/>
      <c r="C19" s="441"/>
      <c r="D19" s="442"/>
      <c r="E19" s="441"/>
      <c r="F19" s="337" t="s">
        <v>275</v>
      </c>
      <c r="G19" s="338"/>
      <c r="H19" s="338"/>
      <c r="I19" s="339"/>
      <c r="J19" s="424" t="s">
        <v>276</v>
      </c>
      <c r="K19" s="425"/>
      <c r="L19" s="425"/>
      <c r="M19" s="426"/>
      <c r="N19" s="441" t="s">
        <v>277</v>
      </c>
      <c r="O19" s="442"/>
      <c r="P19" s="441" t="s">
        <v>278</v>
      </c>
      <c r="Q19" s="430"/>
      <c r="R19" s="442"/>
      <c r="S19" s="439" t="s">
        <v>279</v>
      </c>
      <c r="T19" s="444"/>
      <c r="U19" s="444"/>
      <c r="V19" s="143"/>
      <c r="W19" s="430"/>
      <c r="X19" s="143"/>
      <c r="Y19" s="143"/>
      <c r="Z19" s="143"/>
      <c r="AA19" s="143"/>
      <c r="AB19" s="143"/>
      <c r="AC19" s="143"/>
      <c r="AL19" s="141"/>
      <c r="AM19" s="141"/>
      <c r="AS19" s="143"/>
    </row>
    <row r="20" spans="2:45" ht="27.75" customHeight="1" x14ac:dyDescent="0.2">
      <c r="B20" s="439"/>
      <c r="C20" s="441"/>
      <c r="D20" s="442"/>
      <c r="E20" s="441"/>
      <c r="F20" s="438" t="s">
        <v>280</v>
      </c>
      <c r="G20" s="438" t="s">
        <v>281</v>
      </c>
      <c r="H20" s="438" t="s">
        <v>282</v>
      </c>
      <c r="I20" s="438" t="s">
        <v>283</v>
      </c>
      <c r="J20" s="431" t="s">
        <v>284</v>
      </c>
      <c r="K20" s="425"/>
      <c r="L20" s="425"/>
      <c r="M20" s="425"/>
      <c r="N20" s="441"/>
      <c r="O20" s="442"/>
      <c r="P20" s="441"/>
      <c r="Q20" s="430"/>
      <c r="R20" s="442"/>
      <c r="S20" s="439"/>
      <c r="T20" s="444"/>
      <c r="U20" s="444"/>
      <c r="V20" s="143"/>
      <c r="W20" s="430"/>
      <c r="X20" s="143"/>
      <c r="Y20" s="143"/>
      <c r="Z20" s="143"/>
      <c r="AA20" s="143"/>
      <c r="AB20" s="143"/>
      <c r="AC20" s="143"/>
      <c r="AL20" s="141"/>
      <c r="AM20" s="141"/>
      <c r="AS20" s="143"/>
    </row>
    <row r="21" spans="2:45" ht="18" customHeight="1" x14ac:dyDescent="0.2">
      <c r="B21" s="439"/>
      <c r="C21" s="441"/>
      <c r="D21" s="442"/>
      <c r="E21" s="441"/>
      <c r="F21" s="439"/>
      <c r="G21" s="439"/>
      <c r="H21" s="439"/>
      <c r="I21" s="439"/>
      <c r="J21" s="438" t="s">
        <v>285</v>
      </c>
      <c r="K21" s="424" t="s">
        <v>286</v>
      </c>
      <c r="L21" s="425"/>
      <c r="M21" s="426"/>
      <c r="N21" s="340"/>
      <c r="O21" s="342"/>
      <c r="P21" s="441"/>
      <c r="Q21" s="430"/>
      <c r="R21" s="442"/>
      <c r="S21" s="439"/>
      <c r="T21" s="444"/>
      <c r="U21" s="444"/>
      <c r="V21" s="143"/>
      <c r="W21" s="430"/>
      <c r="X21" s="143"/>
      <c r="Y21" s="143"/>
      <c r="Z21" s="143"/>
      <c r="AA21" s="143"/>
      <c r="AB21" s="143"/>
      <c r="AC21" s="143"/>
      <c r="AL21" s="141"/>
      <c r="AM21" s="141"/>
      <c r="AS21" s="143"/>
    </row>
    <row r="22" spans="2:45" ht="23.25" customHeight="1" x14ac:dyDescent="0.2">
      <c r="B22" s="439"/>
      <c r="C22" s="441"/>
      <c r="D22" s="442"/>
      <c r="E22" s="441"/>
      <c r="F22" s="439"/>
      <c r="G22" s="439"/>
      <c r="H22" s="439"/>
      <c r="I22" s="439"/>
      <c r="J22" s="439"/>
      <c r="K22" s="438" t="s">
        <v>286</v>
      </c>
      <c r="L22" s="438" t="s">
        <v>287</v>
      </c>
      <c r="M22" s="438" t="s">
        <v>288</v>
      </c>
      <c r="N22" s="438" t="s">
        <v>289</v>
      </c>
      <c r="O22" s="438" t="s">
        <v>290</v>
      </c>
      <c r="P22" s="438" t="s">
        <v>290</v>
      </c>
      <c r="Q22" s="438" t="s">
        <v>289</v>
      </c>
      <c r="R22" s="438" t="s">
        <v>291</v>
      </c>
      <c r="S22" s="439"/>
      <c r="T22" s="444"/>
      <c r="U22" s="444"/>
      <c r="V22" s="143"/>
      <c r="W22" s="430"/>
      <c r="X22" s="143"/>
      <c r="Y22" s="143"/>
      <c r="Z22" s="143"/>
      <c r="AA22" s="143"/>
      <c r="AB22" s="143"/>
      <c r="AC22" s="143"/>
      <c r="AL22" s="141"/>
      <c r="AM22" s="141"/>
      <c r="AS22" s="143"/>
    </row>
    <row r="23" spans="2:45" ht="56.25" customHeight="1" x14ac:dyDescent="0.2">
      <c r="B23" s="440"/>
      <c r="C23" s="340"/>
      <c r="D23" s="342"/>
      <c r="E23" s="340"/>
      <c r="F23" s="440"/>
      <c r="G23" s="440"/>
      <c r="H23" s="440"/>
      <c r="I23" s="440"/>
      <c r="J23" s="440"/>
      <c r="K23" s="440"/>
      <c r="L23" s="440"/>
      <c r="M23" s="440"/>
      <c r="N23" s="440"/>
      <c r="O23" s="440"/>
      <c r="P23" s="440"/>
      <c r="Q23" s="440"/>
      <c r="R23" s="440"/>
      <c r="S23" s="440"/>
      <c r="T23" s="444"/>
      <c r="U23" s="444"/>
      <c r="V23" s="143"/>
      <c r="W23" s="430"/>
      <c r="X23" s="143"/>
      <c r="Y23" s="143"/>
      <c r="Z23" s="143"/>
      <c r="AA23" s="143"/>
      <c r="AB23" s="143"/>
      <c r="AC23" s="143"/>
      <c r="AL23" s="141"/>
      <c r="AM23" s="141"/>
      <c r="AS23" s="143"/>
    </row>
    <row r="24" spans="2:45" ht="18" x14ac:dyDescent="0.2">
      <c r="B24" s="181">
        <v>1</v>
      </c>
      <c r="C24" s="455">
        <v>42765</v>
      </c>
      <c r="D24" s="456"/>
      <c r="E24" s="179" t="str">
        <f>+'1923'!B43</f>
        <v>12.654.321-2</v>
      </c>
      <c r="F24" s="178"/>
      <c r="G24" s="178"/>
      <c r="H24" s="178"/>
      <c r="I24" s="178"/>
      <c r="J24" s="178"/>
      <c r="K24" s="178"/>
      <c r="L24" s="181">
        <f>+Retiros!M6</f>
        <v>1543500</v>
      </c>
      <c r="M24" s="178"/>
      <c r="N24" s="178"/>
      <c r="O24" s="178"/>
      <c r="P24" s="178"/>
      <c r="Q24" s="178"/>
      <c r="R24" s="178"/>
      <c r="S24" s="178"/>
      <c r="T24" s="180"/>
      <c r="U24" s="180"/>
      <c r="V24" s="143"/>
      <c r="W24" s="177"/>
      <c r="X24" s="143"/>
      <c r="Y24" s="143"/>
      <c r="Z24" s="143"/>
      <c r="AA24" s="143"/>
      <c r="AB24" s="143"/>
      <c r="AC24" s="143"/>
      <c r="AL24" s="141"/>
      <c r="AM24" s="141"/>
      <c r="AS24" s="143"/>
    </row>
    <row r="25" spans="2:45" ht="18" x14ac:dyDescent="0.2">
      <c r="B25" s="178">
        <f>+B24+1</f>
        <v>2</v>
      </c>
      <c r="C25" s="422">
        <f>+C24</f>
        <v>42765</v>
      </c>
      <c r="D25" s="423"/>
      <c r="E25" s="179" t="str">
        <f>+'1923'!B44</f>
        <v>8.640.201-9</v>
      </c>
      <c r="F25" s="178"/>
      <c r="G25" s="178"/>
      <c r="H25" s="178"/>
      <c r="I25" s="178"/>
      <c r="J25" s="178"/>
      <c r="K25" s="178"/>
      <c r="L25" s="178">
        <f>+Retiros!G6</f>
        <v>514500</v>
      </c>
      <c r="M25" s="178"/>
      <c r="N25" s="178"/>
      <c r="O25" s="178"/>
      <c r="P25" s="178"/>
      <c r="Q25" s="178"/>
      <c r="R25" s="178"/>
      <c r="S25" s="178"/>
      <c r="T25" s="180"/>
      <c r="U25" s="180"/>
      <c r="V25" s="143"/>
      <c r="W25" s="177"/>
      <c r="X25" s="143"/>
      <c r="Y25" s="143"/>
      <c r="Z25" s="143"/>
      <c r="AA25" s="143"/>
      <c r="AB25" s="143"/>
      <c r="AC25" s="143"/>
      <c r="AL25" s="141"/>
      <c r="AM25" s="141"/>
      <c r="AS25" s="143"/>
    </row>
    <row r="26" spans="2:45" ht="18" x14ac:dyDescent="0.2">
      <c r="B26" s="178">
        <f>+B25+1</f>
        <v>3</v>
      </c>
      <c r="C26" s="422">
        <v>42794</v>
      </c>
      <c r="D26" s="423"/>
      <c r="E26" s="179" t="str">
        <f t="shared" ref="E26:E47" si="0">+E24</f>
        <v>12.654.321-2</v>
      </c>
      <c r="F26" s="178"/>
      <c r="G26" s="178"/>
      <c r="H26" s="178"/>
      <c r="I26" s="178"/>
      <c r="J26" s="178"/>
      <c r="K26" s="178"/>
      <c r="L26" s="178">
        <f>+Retiros!M7</f>
        <v>1536000</v>
      </c>
      <c r="M26" s="178"/>
      <c r="N26" s="178"/>
      <c r="O26" s="178"/>
      <c r="P26" s="178"/>
      <c r="Q26" s="178"/>
      <c r="R26" s="178"/>
      <c r="S26" s="178"/>
      <c r="T26" s="180"/>
      <c r="U26" s="180"/>
      <c r="V26" s="143"/>
      <c r="W26" s="177"/>
      <c r="X26" s="143"/>
      <c r="Y26" s="143"/>
      <c r="Z26" s="143"/>
      <c r="AA26" s="143"/>
      <c r="AB26" s="143"/>
      <c r="AC26" s="143"/>
      <c r="AL26" s="141"/>
      <c r="AM26" s="141"/>
      <c r="AS26" s="143"/>
    </row>
    <row r="27" spans="2:45" ht="18" x14ac:dyDescent="0.2">
      <c r="B27" s="178">
        <f t="shared" ref="B27:B47" si="1">+B26+1</f>
        <v>4</v>
      </c>
      <c r="C27" s="422">
        <f>+C26</f>
        <v>42794</v>
      </c>
      <c r="D27" s="423"/>
      <c r="E27" s="179" t="str">
        <f t="shared" si="0"/>
        <v>8.640.201-9</v>
      </c>
      <c r="F27" s="178"/>
      <c r="G27" s="178"/>
      <c r="H27" s="178"/>
      <c r="I27" s="178"/>
      <c r="J27" s="178"/>
      <c r="K27" s="178"/>
      <c r="L27" s="178">
        <f>+Retiros!G7</f>
        <v>512000</v>
      </c>
      <c r="M27" s="178"/>
      <c r="N27" s="178"/>
      <c r="O27" s="178"/>
      <c r="P27" s="178"/>
      <c r="Q27" s="178"/>
      <c r="R27" s="178"/>
      <c r="S27" s="178"/>
      <c r="T27" s="180"/>
      <c r="U27" s="180"/>
      <c r="V27" s="143"/>
      <c r="W27" s="177"/>
      <c r="X27" s="143"/>
      <c r="Y27" s="143"/>
      <c r="Z27" s="143"/>
      <c r="AA27" s="143"/>
      <c r="AB27" s="143"/>
      <c r="AC27" s="143"/>
      <c r="AL27" s="141"/>
      <c r="AM27" s="141"/>
      <c r="AS27" s="143"/>
    </row>
    <row r="28" spans="2:45" ht="18" x14ac:dyDescent="0.2">
      <c r="B28" s="178">
        <f t="shared" si="1"/>
        <v>5</v>
      </c>
      <c r="C28" s="422">
        <v>42824</v>
      </c>
      <c r="D28" s="423"/>
      <c r="E28" s="179" t="str">
        <f t="shared" si="0"/>
        <v>12.654.321-2</v>
      </c>
      <c r="F28" s="178"/>
      <c r="G28" s="178"/>
      <c r="H28" s="178"/>
      <c r="I28" s="178"/>
      <c r="J28" s="178"/>
      <c r="K28" s="178"/>
      <c r="L28" s="178">
        <f>+Retiros!M8</f>
        <v>1533000</v>
      </c>
      <c r="M28" s="178"/>
      <c r="N28" s="178"/>
      <c r="O28" s="178"/>
      <c r="P28" s="178"/>
      <c r="Q28" s="178"/>
      <c r="R28" s="178"/>
      <c r="S28" s="178"/>
      <c r="T28" s="180"/>
      <c r="U28" s="180"/>
      <c r="V28" s="143"/>
      <c r="W28" s="177"/>
      <c r="X28" s="143"/>
      <c r="Y28" s="143"/>
      <c r="Z28" s="143"/>
      <c r="AA28" s="143"/>
      <c r="AB28" s="143"/>
      <c r="AC28" s="143"/>
      <c r="AL28" s="141"/>
      <c r="AM28" s="141"/>
      <c r="AS28" s="143"/>
    </row>
    <row r="29" spans="2:45" ht="18" x14ac:dyDescent="0.2">
      <c r="B29" s="178">
        <f t="shared" si="1"/>
        <v>6</v>
      </c>
      <c r="C29" s="422">
        <v>42824</v>
      </c>
      <c r="D29" s="423"/>
      <c r="E29" s="179" t="str">
        <f t="shared" si="0"/>
        <v>8.640.201-9</v>
      </c>
      <c r="F29" s="178"/>
      <c r="G29" s="178"/>
      <c r="H29" s="178"/>
      <c r="I29" s="178"/>
      <c r="J29" s="178"/>
      <c r="K29" s="178"/>
      <c r="L29" s="178">
        <f>+Retiros!G8</f>
        <v>511000</v>
      </c>
      <c r="M29" s="178"/>
      <c r="N29" s="178"/>
      <c r="O29" s="178"/>
      <c r="P29" s="178"/>
      <c r="Q29" s="178"/>
      <c r="R29" s="178"/>
      <c r="S29" s="178"/>
      <c r="T29" s="180"/>
      <c r="U29" s="180"/>
      <c r="V29" s="143"/>
      <c r="W29" s="177"/>
      <c r="X29" s="143"/>
      <c r="Y29" s="143"/>
      <c r="Z29" s="143"/>
      <c r="AA29" s="143"/>
      <c r="AB29" s="143"/>
      <c r="AC29" s="143"/>
      <c r="AL29" s="141"/>
      <c r="AM29" s="141"/>
      <c r="AS29" s="143"/>
    </row>
    <row r="30" spans="2:45" ht="18" x14ac:dyDescent="0.2">
      <c r="B30" s="178">
        <f t="shared" si="1"/>
        <v>7</v>
      </c>
      <c r="C30" s="422">
        <v>42855</v>
      </c>
      <c r="D30" s="423"/>
      <c r="E30" s="179" t="str">
        <f t="shared" si="0"/>
        <v>12.654.321-2</v>
      </c>
      <c r="F30" s="178"/>
      <c r="G30" s="178"/>
      <c r="H30" s="178"/>
      <c r="I30" s="178"/>
      <c r="J30" s="178"/>
      <c r="K30" s="178"/>
      <c r="L30" s="178">
        <f>+Retiros!M9</f>
        <v>1527000</v>
      </c>
      <c r="M30" s="178"/>
      <c r="N30" s="178"/>
      <c r="O30" s="178"/>
      <c r="P30" s="178"/>
      <c r="Q30" s="178"/>
      <c r="R30" s="178"/>
      <c r="S30" s="178"/>
      <c r="T30" s="180"/>
      <c r="U30" s="180"/>
      <c r="V30" s="143"/>
      <c r="W30" s="177"/>
      <c r="X30" s="143"/>
      <c r="Y30" s="143"/>
      <c r="Z30" s="143"/>
      <c r="AA30" s="143"/>
      <c r="AB30" s="143"/>
      <c r="AC30" s="143"/>
      <c r="AL30" s="141"/>
      <c r="AM30" s="141"/>
      <c r="AS30" s="143"/>
    </row>
    <row r="31" spans="2:45" ht="18" x14ac:dyDescent="0.2">
      <c r="B31" s="178">
        <f t="shared" si="1"/>
        <v>8</v>
      </c>
      <c r="C31" s="422">
        <v>42855</v>
      </c>
      <c r="D31" s="423"/>
      <c r="E31" s="179" t="str">
        <f t="shared" si="0"/>
        <v>8.640.201-9</v>
      </c>
      <c r="F31" s="178"/>
      <c r="G31" s="178"/>
      <c r="H31" s="178"/>
      <c r="I31" s="178"/>
      <c r="J31" s="178"/>
      <c r="K31" s="178"/>
      <c r="L31" s="178">
        <f>+Retiros!G9</f>
        <v>509000</v>
      </c>
      <c r="M31" s="178"/>
      <c r="N31" s="178"/>
      <c r="O31" s="178"/>
      <c r="P31" s="178"/>
      <c r="Q31" s="178"/>
      <c r="R31" s="178"/>
      <c r="S31" s="178"/>
      <c r="T31" s="180"/>
      <c r="U31" s="180"/>
      <c r="V31" s="143"/>
      <c r="W31" s="177"/>
      <c r="X31" s="143"/>
      <c r="Y31" s="143"/>
      <c r="Z31" s="143"/>
      <c r="AA31" s="143"/>
      <c r="AB31" s="143"/>
      <c r="AC31" s="143"/>
      <c r="AL31" s="141"/>
      <c r="AM31" s="141"/>
      <c r="AS31" s="143"/>
    </row>
    <row r="32" spans="2:45" ht="18" x14ac:dyDescent="0.2">
      <c r="B32" s="178">
        <f t="shared" si="1"/>
        <v>9</v>
      </c>
      <c r="C32" s="422">
        <v>42885</v>
      </c>
      <c r="D32" s="423"/>
      <c r="E32" s="179" t="str">
        <f t="shared" si="0"/>
        <v>12.654.321-2</v>
      </c>
      <c r="F32" s="178"/>
      <c r="G32" s="178"/>
      <c r="H32" s="178"/>
      <c r="I32" s="178"/>
      <c r="J32" s="178"/>
      <c r="K32" s="178"/>
      <c r="L32" s="178">
        <f>+Retiros!M10</f>
        <v>1521000</v>
      </c>
      <c r="M32" s="178"/>
      <c r="N32" s="178"/>
      <c r="O32" s="178"/>
      <c r="P32" s="178"/>
      <c r="Q32" s="178"/>
      <c r="R32" s="178"/>
      <c r="S32" s="178"/>
      <c r="T32" s="180"/>
      <c r="U32" s="180"/>
      <c r="V32" s="143"/>
      <c r="W32" s="177"/>
      <c r="X32" s="143"/>
      <c r="Y32" s="143"/>
      <c r="Z32" s="143"/>
      <c r="AA32" s="143"/>
      <c r="AB32" s="143"/>
      <c r="AC32" s="143"/>
      <c r="AL32" s="141"/>
      <c r="AM32" s="141"/>
      <c r="AS32" s="143"/>
    </row>
    <row r="33" spans="2:45" ht="18" x14ac:dyDescent="0.2">
      <c r="B33" s="178">
        <f t="shared" si="1"/>
        <v>10</v>
      </c>
      <c r="C33" s="422">
        <v>42885</v>
      </c>
      <c r="D33" s="423"/>
      <c r="E33" s="179" t="str">
        <f t="shared" si="0"/>
        <v>8.640.201-9</v>
      </c>
      <c r="F33" s="178"/>
      <c r="G33" s="178"/>
      <c r="H33" s="178"/>
      <c r="I33" s="178"/>
      <c r="J33" s="178"/>
      <c r="K33" s="178"/>
      <c r="L33" s="178">
        <f>+Retiros!G10</f>
        <v>507000</v>
      </c>
      <c r="M33" s="178"/>
      <c r="N33" s="178"/>
      <c r="O33" s="178"/>
      <c r="P33" s="178"/>
      <c r="Q33" s="178"/>
      <c r="R33" s="178"/>
      <c r="S33" s="178"/>
      <c r="T33" s="180"/>
      <c r="U33" s="180"/>
      <c r="V33" s="143"/>
      <c r="W33" s="177"/>
      <c r="X33" s="143"/>
      <c r="Y33" s="143"/>
      <c r="Z33" s="143"/>
      <c r="AA33" s="143"/>
      <c r="AB33" s="143"/>
      <c r="AC33" s="143"/>
      <c r="AL33" s="141"/>
      <c r="AM33" s="141"/>
      <c r="AS33" s="143"/>
    </row>
    <row r="34" spans="2:45" ht="18" x14ac:dyDescent="0.2">
      <c r="B34" s="178">
        <f t="shared" si="1"/>
        <v>11</v>
      </c>
      <c r="C34" s="422">
        <v>42916</v>
      </c>
      <c r="D34" s="423"/>
      <c r="E34" s="179" t="str">
        <f t="shared" si="0"/>
        <v>12.654.321-2</v>
      </c>
      <c r="F34" s="178"/>
      <c r="G34" s="178"/>
      <c r="H34" s="178"/>
      <c r="I34" s="178"/>
      <c r="J34" s="178"/>
      <c r="K34" s="178"/>
      <c r="L34" s="178">
        <f>+Retiros!M11</f>
        <v>1518000</v>
      </c>
      <c r="M34" s="178"/>
      <c r="N34" s="178"/>
      <c r="O34" s="178"/>
      <c r="P34" s="178"/>
      <c r="Q34" s="178"/>
      <c r="R34" s="178"/>
      <c r="S34" s="178"/>
      <c r="T34" s="180"/>
      <c r="U34" s="180"/>
      <c r="V34" s="143"/>
      <c r="W34" s="177"/>
      <c r="X34" s="143"/>
      <c r="Y34" s="143"/>
      <c r="Z34" s="143"/>
      <c r="AA34" s="143"/>
      <c r="AB34" s="143"/>
      <c r="AC34" s="143"/>
      <c r="AL34" s="141"/>
      <c r="AM34" s="141"/>
      <c r="AS34" s="143"/>
    </row>
    <row r="35" spans="2:45" ht="18" x14ac:dyDescent="0.2">
      <c r="B35" s="178">
        <f t="shared" si="1"/>
        <v>12</v>
      </c>
      <c r="C35" s="422">
        <v>42916</v>
      </c>
      <c r="D35" s="423"/>
      <c r="E35" s="179" t="str">
        <f t="shared" si="0"/>
        <v>8.640.201-9</v>
      </c>
      <c r="F35" s="178"/>
      <c r="G35" s="178"/>
      <c r="H35" s="178"/>
      <c r="I35" s="178"/>
      <c r="J35" s="178"/>
      <c r="K35" s="178"/>
      <c r="L35" s="178">
        <f>+Retiros!G11</f>
        <v>506000</v>
      </c>
      <c r="M35" s="178"/>
      <c r="N35" s="178"/>
      <c r="O35" s="178"/>
      <c r="P35" s="178"/>
      <c r="Q35" s="178"/>
      <c r="R35" s="178"/>
      <c r="S35" s="178"/>
      <c r="T35" s="180"/>
      <c r="U35" s="180"/>
      <c r="V35" s="143"/>
      <c r="W35" s="177"/>
      <c r="X35" s="143"/>
      <c r="Y35" s="143"/>
      <c r="Z35" s="143"/>
      <c r="AA35" s="143"/>
      <c r="AB35" s="143"/>
      <c r="AC35" s="143"/>
      <c r="AL35" s="141"/>
      <c r="AM35" s="141"/>
      <c r="AS35" s="143"/>
    </row>
    <row r="36" spans="2:45" ht="18" x14ac:dyDescent="0.2">
      <c r="B36" s="178">
        <f t="shared" si="1"/>
        <v>13</v>
      </c>
      <c r="C36" s="422">
        <v>42946</v>
      </c>
      <c r="D36" s="423"/>
      <c r="E36" s="179" t="str">
        <f t="shared" si="0"/>
        <v>12.654.321-2</v>
      </c>
      <c r="F36" s="178"/>
      <c r="G36" s="178"/>
      <c r="H36" s="178"/>
      <c r="I36" s="178"/>
      <c r="J36" s="178"/>
      <c r="K36" s="178"/>
      <c r="L36" s="178">
        <f>+Retiros!M12</f>
        <v>1512000</v>
      </c>
      <c r="M36" s="178"/>
      <c r="N36" s="178"/>
      <c r="O36" s="178"/>
      <c r="P36" s="178"/>
      <c r="Q36" s="178"/>
      <c r="R36" s="178"/>
      <c r="S36" s="178"/>
      <c r="T36" s="180"/>
      <c r="U36" s="180"/>
      <c r="V36" s="143"/>
      <c r="W36" s="177"/>
      <c r="X36" s="143"/>
      <c r="Y36" s="143"/>
      <c r="Z36" s="143"/>
      <c r="AA36" s="143"/>
      <c r="AB36" s="143"/>
      <c r="AC36" s="143"/>
      <c r="AL36" s="141"/>
      <c r="AM36" s="141"/>
      <c r="AS36" s="143"/>
    </row>
    <row r="37" spans="2:45" ht="18" x14ac:dyDescent="0.2">
      <c r="B37" s="178">
        <f t="shared" si="1"/>
        <v>14</v>
      </c>
      <c r="C37" s="422" t="s">
        <v>317</v>
      </c>
      <c r="D37" s="423"/>
      <c r="E37" s="179" t="str">
        <f t="shared" si="0"/>
        <v>8.640.201-9</v>
      </c>
      <c r="F37" s="178"/>
      <c r="G37" s="178"/>
      <c r="H37" s="178"/>
      <c r="I37" s="178"/>
      <c r="J37" s="178"/>
      <c r="K37" s="178"/>
      <c r="L37" s="178">
        <f>+Retiros!G12</f>
        <v>504000</v>
      </c>
      <c r="M37" s="178"/>
      <c r="N37" s="178"/>
      <c r="O37" s="178"/>
      <c r="P37" s="178"/>
      <c r="Q37" s="178"/>
      <c r="R37" s="178"/>
      <c r="S37" s="178"/>
      <c r="T37" s="180"/>
      <c r="U37" s="180"/>
      <c r="V37" s="143"/>
      <c r="W37" s="177"/>
      <c r="X37" s="143"/>
      <c r="Y37" s="143"/>
      <c r="Z37" s="143"/>
      <c r="AA37" s="143"/>
      <c r="AB37" s="143"/>
      <c r="AC37" s="143"/>
      <c r="AL37" s="141"/>
      <c r="AM37" s="141"/>
      <c r="AS37" s="143"/>
    </row>
    <row r="38" spans="2:45" ht="18" x14ac:dyDescent="0.2">
      <c r="B38" s="178">
        <f t="shared" si="1"/>
        <v>15</v>
      </c>
      <c r="C38" s="422">
        <v>42977</v>
      </c>
      <c r="D38" s="423"/>
      <c r="E38" s="179" t="str">
        <f t="shared" si="0"/>
        <v>12.654.321-2</v>
      </c>
      <c r="F38" s="178"/>
      <c r="G38" s="178"/>
      <c r="H38" s="178"/>
      <c r="I38" s="178"/>
      <c r="J38" s="178"/>
      <c r="K38" s="178"/>
      <c r="L38" s="178">
        <f>+Retiros!M13</f>
        <v>1507500</v>
      </c>
      <c r="M38" s="178"/>
      <c r="N38" s="178"/>
      <c r="O38" s="178"/>
      <c r="P38" s="178"/>
      <c r="Q38" s="178"/>
      <c r="R38" s="178"/>
      <c r="S38" s="178"/>
      <c r="T38" s="180"/>
      <c r="U38" s="180"/>
      <c r="V38" s="143"/>
      <c r="W38" s="177"/>
      <c r="X38" s="143"/>
      <c r="Y38" s="143"/>
      <c r="Z38" s="143"/>
      <c r="AA38" s="143"/>
      <c r="AB38" s="143"/>
      <c r="AC38" s="143"/>
      <c r="AL38" s="141"/>
      <c r="AM38" s="141"/>
      <c r="AS38" s="143"/>
    </row>
    <row r="39" spans="2:45" ht="18" x14ac:dyDescent="0.2">
      <c r="B39" s="178">
        <f t="shared" si="1"/>
        <v>16</v>
      </c>
      <c r="C39" s="422">
        <v>42977</v>
      </c>
      <c r="D39" s="423"/>
      <c r="E39" s="179" t="str">
        <f t="shared" si="0"/>
        <v>8.640.201-9</v>
      </c>
      <c r="F39" s="178"/>
      <c r="G39" s="178"/>
      <c r="H39" s="178"/>
      <c r="I39" s="178"/>
      <c r="J39" s="178"/>
      <c r="K39" s="178"/>
      <c r="L39" s="178">
        <f>+Retiros!G13</f>
        <v>502500</v>
      </c>
      <c r="M39" s="178"/>
      <c r="N39" s="178"/>
      <c r="O39" s="178"/>
      <c r="P39" s="178"/>
      <c r="Q39" s="178"/>
      <c r="R39" s="178"/>
      <c r="S39" s="178"/>
      <c r="T39" s="180"/>
      <c r="U39" s="180"/>
      <c r="V39" s="143"/>
      <c r="W39" s="177"/>
      <c r="X39" s="143"/>
      <c r="Y39" s="143"/>
      <c r="Z39" s="143"/>
      <c r="AA39" s="143"/>
      <c r="AB39" s="143"/>
      <c r="AC39" s="143"/>
      <c r="AL39" s="141"/>
      <c r="AM39" s="141"/>
      <c r="AS39" s="143"/>
    </row>
    <row r="40" spans="2:45" ht="18" x14ac:dyDescent="0.2">
      <c r="B40" s="178">
        <f t="shared" si="1"/>
        <v>17</v>
      </c>
      <c r="C40" s="422">
        <v>43008</v>
      </c>
      <c r="D40" s="423"/>
      <c r="E40" s="179" t="str">
        <f t="shared" si="0"/>
        <v>12.654.321-2</v>
      </c>
      <c r="F40" s="178"/>
      <c r="G40" s="178"/>
      <c r="H40" s="178"/>
      <c r="I40" s="178"/>
      <c r="J40" s="178"/>
      <c r="K40" s="178"/>
      <c r="L40" s="178">
        <f>+Retiros!M14</f>
        <v>1507500</v>
      </c>
      <c r="M40" s="178"/>
      <c r="N40" s="178"/>
      <c r="O40" s="178"/>
      <c r="P40" s="178"/>
      <c r="Q40" s="178"/>
      <c r="R40" s="178"/>
      <c r="S40" s="178"/>
      <c r="T40" s="180"/>
      <c r="U40" s="180"/>
      <c r="V40" s="143"/>
      <c r="W40" s="177"/>
      <c r="X40" s="143"/>
      <c r="Y40" s="143"/>
      <c r="Z40" s="143"/>
      <c r="AA40" s="143"/>
      <c r="AB40" s="143"/>
      <c r="AC40" s="143"/>
      <c r="AL40" s="141"/>
      <c r="AM40" s="141"/>
      <c r="AS40" s="143"/>
    </row>
    <row r="41" spans="2:45" ht="18" x14ac:dyDescent="0.2">
      <c r="B41" s="178">
        <f t="shared" si="1"/>
        <v>18</v>
      </c>
      <c r="C41" s="422">
        <v>43008</v>
      </c>
      <c r="D41" s="423"/>
      <c r="E41" s="179" t="str">
        <f t="shared" si="0"/>
        <v>8.640.201-9</v>
      </c>
      <c r="F41" s="178"/>
      <c r="G41" s="178"/>
      <c r="H41" s="178"/>
      <c r="I41" s="178"/>
      <c r="J41" s="178"/>
      <c r="K41" s="178"/>
      <c r="L41" s="178">
        <f>+Retiros!G14</f>
        <v>502500</v>
      </c>
      <c r="M41" s="178"/>
      <c r="N41" s="178"/>
      <c r="O41" s="178"/>
      <c r="P41" s="178"/>
      <c r="Q41" s="178"/>
      <c r="R41" s="178"/>
      <c r="S41" s="178"/>
      <c r="T41" s="180"/>
      <c r="U41" s="180"/>
      <c r="V41" s="143"/>
      <c r="W41" s="177"/>
      <c r="X41" s="143"/>
      <c r="Y41" s="143"/>
      <c r="Z41" s="143"/>
      <c r="AA41" s="143"/>
      <c r="AB41" s="143"/>
      <c r="AC41" s="143"/>
      <c r="AL41" s="141"/>
      <c r="AM41" s="141"/>
      <c r="AS41" s="143"/>
    </row>
    <row r="42" spans="2:45" ht="18" x14ac:dyDescent="0.2">
      <c r="B42" s="178">
        <f t="shared" si="1"/>
        <v>19</v>
      </c>
      <c r="C42" s="422">
        <v>43038</v>
      </c>
      <c r="D42" s="423"/>
      <c r="E42" s="179" t="str">
        <f t="shared" si="0"/>
        <v>12.654.321-2</v>
      </c>
      <c r="F42" s="178"/>
      <c r="G42" s="178"/>
      <c r="H42" s="178"/>
      <c r="I42" s="178"/>
      <c r="J42" s="178"/>
      <c r="K42" s="178"/>
      <c r="L42" s="178">
        <f>+Retiros!M15</f>
        <v>1503000</v>
      </c>
      <c r="M42" s="178"/>
      <c r="N42" s="178"/>
      <c r="O42" s="178"/>
      <c r="P42" s="178"/>
      <c r="Q42" s="178"/>
      <c r="R42" s="178"/>
      <c r="S42" s="178"/>
      <c r="T42" s="180"/>
      <c r="U42" s="180"/>
      <c r="V42" s="143"/>
      <c r="W42" s="177"/>
      <c r="X42" s="143"/>
      <c r="Y42" s="143"/>
      <c r="Z42" s="143"/>
      <c r="AA42" s="143"/>
      <c r="AB42" s="143"/>
      <c r="AC42" s="143"/>
      <c r="AL42" s="141"/>
      <c r="AM42" s="141"/>
      <c r="AS42" s="143"/>
    </row>
    <row r="43" spans="2:45" ht="18" x14ac:dyDescent="0.2">
      <c r="B43" s="178">
        <f t="shared" si="1"/>
        <v>20</v>
      </c>
      <c r="C43" s="422">
        <v>43038</v>
      </c>
      <c r="D43" s="423"/>
      <c r="E43" s="179" t="str">
        <f t="shared" si="0"/>
        <v>8.640.201-9</v>
      </c>
      <c r="F43" s="178"/>
      <c r="G43" s="178"/>
      <c r="H43" s="178"/>
      <c r="I43" s="178"/>
      <c r="J43" s="178"/>
      <c r="K43" s="178"/>
      <c r="L43" s="178">
        <f>+Retiros!G15</f>
        <v>501000</v>
      </c>
      <c r="M43" s="178"/>
      <c r="N43" s="178"/>
      <c r="O43" s="178"/>
      <c r="P43" s="178"/>
      <c r="Q43" s="178"/>
      <c r="R43" s="178"/>
      <c r="S43" s="178"/>
      <c r="T43" s="180"/>
      <c r="U43" s="180"/>
      <c r="V43" s="143"/>
      <c r="W43" s="177"/>
      <c r="X43" s="143"/>
      <c r="Y43" s="143"/>
      <c r="Z43" s="143"/>
      <c r="AA43" s="143"/>
      <c r="AB43" s="143"/>
      <c r="AC43" s="143"/>
      <c r="AL43" s="141"/>
      <c r="AM43" s="141"/>
      <c r="AS43" s="143"/>
    </row>
    <row r="44" spans="2:45" ht="18" x14ac:dyDescent="0.2">
      <c r="B44" s="178">
        <f t="shared" si="1"/>
        <v>21</v>
      </c>
      <c r="C44" s="422">
        <v>43069</v>
      </c>
      <c r="D44" s="423"/>
      <c r="E44" s="179" t="str">
        <f t="shared" si="0"/>
        <v>12.654.321-2</v>
      </c>
      <c r="F44" s="178"/>
      <c r="G44" s="178"/>
      <c r="H44" s="178"/>
      <c r="I44" s="178"/>
      <c r="J44" s="178"/>
      <c r="K44" s="178"/>
      <c r="L44" s="178">
        <f>+Retiros!M16</f>
        <v>1501500</v>
      </c>
      <c r="M44" s="178"/>
      <c r="N44" s="178"/>
      <c r="O44" s="178"/>
      <c r="P44" s="178"/>
      <c r="Q44" s="178"/>
      <c r="R44" s="178"/>
      <c r="S44" s="178"/>
      <c r="T44" s="180"/>
      <c r="U44" s="180"/>
      <c r="V44" s="143"/>
      <c r="W44" s="177"/>
      <c r="X44" s="143"/>
      <c r="Y44" s="143"/>
      <c r="Z44" s="143"/>
      <c r="AA44" s="143"/>
      <c r="AB44" s="143"/>
      <c r="AC44" s="143"/>
      <c r="AL44" s="141"/>
      <c r="AM44" s="141"/>
      <c r="AS44" s="143"/>
    </row>
    <row r="45" spans="2:45" ht="18" x14ac:dyDescent="0.2">
      <c r="B45" s="178">
        <f t="shared" si="1"/>
        <v>22</v>
      </c>
      <c r="C45" s="422">
        <v>43069</v>
      </c>
      <c r="D45" s="423"/>
      <c r="E45" s="179" t="str">
        <f t="shared" si="0"/>
        <v>8.640.201-9</v>
      </c>
      <c r="F45" s="178"/>
      <c r="G45" s="178"/>
      <c r="H45" s="178"/>
      <c r="I45" s="178"/>
      <c r="J45" s="178"/>
      <c r="K45" s="178"/>
      <c r="L45" s="178">
        <f>+Retiros!G16</f>
        <v>500500</v>
      </c>
      <c r="M45" s="178"/>
      <c r="N45" s="178"/>
      <c r="O45" s="178"/>
      <c r="P45" s="178"/>
      <c r="Q45" s="178"/>
      <c r="R45" s="178"/>
      <c r="S45" s="178"/>
      <c r="T45" s="180"/>
      <c r="U45" s="180"/>
      <c r="V45" s="143"/>
      <c r="W45" s="177"/>
      <c r="X45" s="143"/>
      <c r="Y45" s="143"/>
      <c r="Z45" s="143"/>
      <c r="AA45" s="143"/>
      <c r="AB45" s="143"/>
      <c r="AC45" s="143"/>
      <c r="AL45" s="141"/>
      <c r="AM45" s="141"/>
      <c r="AS45" s="143"/>
    </row>
    <row r="46" spans="2:45" ht="18" x14ac:dyDescent="0.2">
      <c r="B46" s="178">
        <f t="shared" si="1"/>
        <v>23</v>
      </c>
      <c r="C46" s="422">
        <v>43099</v>
      </c>
      <c r="D46" s="423"/>
      <c r="E46" s="179" t="str">
        <f t="shared" si="0"/>
        <v>12.654.321-2</v>
      </c>
      <c r="F46" s="178"/>
      <c r="G46" s="178"/>
      <c r="H46" s="178"/>
      <c r="I46" s="178"/>
      <c r="J46" s="178"/>
      <c r="K46" s="178"/>
      <c r="L46" s="178">
        <f>+Retiros!M17</f>
        <v>1500000</v>
      </c>
      <c r="M46" s="178"/>
      <c r="N46" s="178"/>
      <c r="O46" s="178"/>
      <c r="P46" s="178"/>
      <c r="Q46" s="178"/>
      <c r="R46" s="178"/>
      <c r="S46" s="178"/>
      <c r="T46" s="180"/>
      <c r="U46" s="180"/>
      <c r="V46" s="143"/>
      <c r="W46" s="177"/>
      <c r="X46" s="143"/>
      <c r="Y46" s="143"/>
      <c r="Z46" s="143"/>
      <c r="AA46" s="143"/>
      <c r="AB46" s="143"/>
      <c r="AC46" s="143"/>
      <c r="AL46" s="141"/>
      <c r="AM46" s="141"/>
      <c r="AS46" s="143"/>
    </row>
    <row r="47" spans="2:45" ht="18" x14ac:dyDescent="0.2">
      <c r="B47" s="178">
        <f t="shared" si="1"/>
        <v>24</v>
      </c>
      <c r="C47" s="422">
        <v>43099</v>
      </c>
      <c r="D47" s="423"/>
      <c r="E47" s="179" t="str">
        <f t="shared" si="0"/>
        <v>8.640.201-9</v>
      </c>
      <c r="F47" s="178"/>
      <c r="G47" s="178"/>
      <c r="H47" s="178"/>
      <c r="I47" s="178"/>
      <c r="J47" s="178"/>
      <c r="K47" s="178"/>
      <c r="L47" s="178">
        <f>+Retiros!G17</f>
        <v>500000</v>
      </c>
      <c r="M47" s="178"/>
      <c r="N47" s="178"/>
      <c r="O47" s="178"/>
      <c r="P47" s="178"/>
      <c r="Q47" s="178"/>
      <c r="R47" s="178"/>
      <c r="S47" s="178"/>
      <c r="T47" s="180"/>
      <c r="U47" s="180"/>
      <c r="V47" s="143"/>
      <c r="W47" s="177"/>
      <c r="X47" s="143"/>
      <c r="Y47" s="143"/>
      <c r="Z47" s="143"/>
      <c r="AA47" s="143"/>
      <c r="AB47" s="143"/>
      <c r="AC47" s="143"/>
      <c r="AL47" s="141"/>
      <c r="AM47" s="141"/>
      <c r="AS47" s="143"/>
    </row>
    <row r="48" spans="2:45" ht="11.25" x14ac:dyDescent="0.2">
      <c r="B48" s="146"/>
      <c r="C48" s="146"/>
      <c r="D48" s="146"/>
      <c r="E48" s="146"/>
      <c r="F48" s="146"/>
      <c r="G48" s="146"/>
      <c r="H48" s="146"/>
      <c r="I48" s="146"/>
      <c r="J48" s="146"/>
      <c r="K48" s="146"/>
      <c r="L48" s="146"/>
      <c r="M48" s="146"/>
      <c r="N48" s="146"/>
      <c r="O48" s="146"/>
      <c r="P48" s="146"/>
      <c r="Q48" s="146"/>
      <c r="R48" s="146"/>
      <c r="S48" s="146"/>
      <c r="T48" s="146"/>
      <c r="U48" s="146"/>
      <c r="V48" s="146"/>
      <c r="W48" s="146"/>
      <c r="X48" s="143"/>
      <c r="Y48" s="143"/>
      <c r="Z48" s="143"/>
      <c r="AA48" s="143"/>
      <c r="AB48" s="143"/>
      <c r="AC48" s="143"/>
      <c r="AL48" s="141"/>
      <c r="AM48" s="141"/>
      <c r="AS48" s="143"/>
    </row>
    <row r="49" spans="2:69" s="164" customFormat="1" ht="12" customHeight="1" x14ac:dyDescent="0.2">
      <c r="B49" s="161"/>
      <c r="C49" s="161"/>
      <c r="D49" s="162"/>
      <c r="E49" s="162"/>
      <c r="F49" s="162"/>
      <c r="G49" s="162"/>
      <c r="H49" s="162"/>
      <c r="I49" s="162"/>
      <c r="J49" s="162"/>
      <c r="K49" s="162"/>
      <c r="L49" s="162"/>
      <c r="M49" s="162"/>
      <c r="N49" s="162"/>
      <c r="O49" s="162"/>
      <c r="P49" s="162"/>
      <c r="Q49" s="162"/>
      <c r="R49" s="162"/>
      <c r="S49" s="162"/>
      <c r="T49" s="163"/>
      <c r="U49" s="162"/>
      <c r="V49" s="162"/>
      <c r="W49" s="162"/>
      <c r="X49" s="162"/>
      <c r="Y49" s="162"/>
      <c r="Z49" s="162"/>
      <c r="AA49" s="162"/>
      <c r="AB49" s="162"/>
      <c r="AM49" s="162"/>
      <c r="AN49" s="162"/>
      <c r="AO49" s="162"/>
      <c r="AP49" s="162"/>
      <c r="AQ49" s="162"/>
      <c r="AR49" s="162"/>
    </row>
    <row r="50" spans="2:69" s="164" customFormat="1" ht="12" customHeight="1" x14ac:dyDescent="0.2">
      <c r="B50" s="161"/>
      <c r="C50" s="161"/>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M50" s="162"/>
      <c r="AN50" s="162"/>
      <c r="AO50" s="162"/>
      <c r="AP50" s="162"/>
      <c r="AQ50" s="162"/>
      <c r="AR50" s="162"/>
    </row>
    <row r="51" spans="2:69" s="166" customFormat="1" ht="11.25" x14ac:dyDescent="0.2">
      <c r="B51" s="165"/>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5"/>
      <c r="AM51" s="165"/>
      <c r="AN51" s="165"/>
      <c r="AO51" s="165"/>
      <c r="AP51" s="165"/>
      <c r="AQ51" s="165"/>
      <c r="AR51" s="165"/>
    </row>
    <row r="52" spans="2:69" s="167" customFormat="1" ht="11.25" x14ac:dyDescent="0.2">
      <c r="B52" s="151" t="s">
        <v>292</v>
      </c>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row>
    <row r="53" spans="2:69" s="167" customFormat="1" ht="21" customHeight="1" x14ac:dyDescent="0.2">
      <c r="B53" s="444" t="s">
        <v>165</v>
      </c>
      <c r="C53" s="444" t="s">
        <v>293</v>
      </c>
      <c r="D53" s="445" t="s">
        <v>294</v>
      </c>
      <c r="E53" s="154"/>
      <c r="F53" s="154"/>
      <c r="G53" s="154"/>
      <c r="H53" s="168"/>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row>
    <row r="54" spans="2:69" s="167" customFormat="1" ht="22.5" customHeight="1" x14ac:dyDescent="0.2">
      <c r="B54" s="444"/>
      <c r="C54" s="444"/>
      <c r="D54" s="446"/>
      <c r="E54" s="154"/>
      <c r="F54" s="168"/>
      <c r="G54" s="168"/>
      <c r="H54" s="168"/>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row>
    <row r="55" spans="2:69" s="167" customFormat="1" ht="21.75" customHeight="1" x14ac:dyDescent="0.2">
      <c r="B55" s="444"/>
      <c r="C55" s="444"/>
      <c r="D55" s="447"/>
      <c r="E55" s="154"/>
      <c r="F55" s="168"/>
      <c r="G55" s="168"/>
      <c r="H55" s="168"/>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K55" s="154"/>
      <c r="AL55" s="154"/>
      <c r="AM55" s="154"/>
      <c r="AN55" s="154"/>
      <c r="AO55" s="154"/>
      <c r="AP55" s="154"/>
      <c r="AQ55" s="154"/>
      <c r="AR55" s="154"/>
    </row>
    <row r="56" spans="2:69" s="167" customFormat="1" ht="15" customHeight="1" x14ac:dyDescent="0.2">
      <c r="B56" s="160" t="s">
        <v>295</v>
      </c>
      <c r="C56" s="160" t="s">
        <v>296</v>
      </c>
      <c r="D56" s="160" t="s">
        <v>297</v>
      </c>
      <c r="E56" s="154"/>
      <c r="F56" s="448"/>
      <c r="G56" s="448"/>
      <c r="H56" s="448"/>
      <c r="I56" s="154"/>
      <c r="J56" s="154"/>
      <c r="K56" s="154"/>
      <c r="L56" s="154"/>
      <c r="M56" s="154"/>
      <c r="N56" s="154"/>
      <c r="O56" s="154"/>
      <c r="P56" s="154"/>
      <c r="Q56" s="154"/>
      <c r="R56" s="154"/>
      <c r="S56" s="154"/>
      <c r="T56" s="154"/>
      <c r="U56" s="154"/>
      <c r="V56" s="154"/>
      <c r="W56" s="154"/>
      <c r="X56" s="154"/>
      <c r="Y56" s="154"/>
      <c r="Z56" s="154"/>
      <c r="AA56" s="154"/>
      <c r="AB56" s="154"/>
      <c r="AC56" s="154"/>
      <c r="AD56" s="154"/>
      <c r="AE56" s="154"/>
      <c r="AF56" s="154"/>
      <c r="AG56" s="154"/>
      <c r="AH56" s="154"/>
      <c r="AI56" s="154"/>
      <c r="AJ56" s="154"/>
      <c r="AK56" s="154"/>
      <c r="AL56" s="154"/>
      <c r="AM56" s="154"/>
      <c r="AN56" s="154"/>
      <c r="AO56" s="154"/>
      <c r="AP56" s="154"/>
      <c r="AQ56" s="154"/>
      <c r="AR56" s="154"/>
    </row>
    <row r="57" spans="2:69" s="167" customFormat="1" ht="11.25" x14ac:dyDescent="0.2">
      <c r="B57" s="154"/>
      <c r="C57" s="154"/>
      <c r="D57" s="154"/>
      <c r="E57" s="15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c r="AD57" s="154"/>
      <c r="AE57" s="154"/>
      <c r="AF57" s="154"/>
      <c r="AG57" s="154"/>
      <c r="AH57" s="154"/>
      <c r="AI57" s="154"/>
      <c r="AJ57" s="154"/>
      <c r="AK57" s="154"/>
      <c r="AL57" s="154"/>
      <c r="AM57" s="154"/>
      <c r="AN57" s="154"/>
      <c r="AO57" s="154"/>
      <c r="AP57" s="154"/>
      <c r="AQ57" s="154"/>
      <c r="AR57" s="154"/>
    </row>
    <row r="58" spans="2:69" s="167" customFormat="1" ht="11.25" x14ac:dyDescent="0.2">
      <c r="B58" s="154"/>
      <c r="C58" s="154"/>
      <c r="D58" s="154"/>
      <c r="E58" s="154"/>
      <c r="F58" s="154"/>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4"/>
      <c r="AL58" s="154"/>
      <c r="AM58" s="154"/>
      <c r="AN58" s="154"/>
      <c r="AO58" s="154"/>
      <c r="AP58" s="154"/>
      <c r="AQ58" s="154"/>
      <c r="AR58" s="154"/>
    </row>
    <row r="59" spans="2:69" ht="15" customHeight="1" x14ac:dyDescent="0.2">
      <c r="B59" s="449" t="s">
        <v>298</v>
      </c>
      <c r="C59" s="450"/>
      <c r="D59" s="450"/>
      <c r="E59" s="450"/>
      <c r="F59" s="450"/>
      <c r="G59" s="450"/>
      <c r="H59" s="450"/>
      <c r="I59" s="450"/>
      <c r="J59" s="450"/>
      <c r="K59" s="450"/>
      <c r="L59" s="450"/>
      <c r="M59" s="450"/>
      <c r="N59" s="450"/>
      <c r="O59" s="450"/>
      <c r="P59" s="450"/>
      <c r="Q59" s="450"/>
      <c r="R59" s="450"/>
      <c r="S59" s="450"/>
      <c r="T59" s="450"/>
      <c r="U59" s="451"/>
      <c r="W59" s="143"/>
      <c r="X59" s="143"/>
      <c r="Y59" s="143"/>
      <c r="Z59" s="143"/>
      <c r="AA59" s="143"/>
      <c r="AB59" s="143"/>
      <c r="AC59" s="143"/>
      <c r="AD59" s="143"/>
      <c r="AE59" s="143"/>
      <c r="AF59" s="143"/>
      <c r="AG59" s="143"/>
      <c r="AH59" s="143"/>
      <c r="AI59" s="143"/>
      <c r="AJ59" s="143"/>
      <c r="AK59" s="143"/>
      <c r="AR59" s="141"/>
    </row>
    <row r="60" spans="2:69" ht="15" customHeight="1" x14ac:dyDescent="0.2">
      <c r="B60" s="452" t="s">
        <v>299</v>
      </c>
      <c r="C60" s="453"/>
      <c r="D60" s="453"/>
      <c r="E60" s="453"/>
      <c r="F60" s="453"/>
      <c r="G60" s="453"/>
      <c r="H60" s="453"/>
      <c r="I60" s="453"/>
      <c r="J60" s="453"/>
      <c r="K60" s="454"/>
      <c r="L60" s="444" t="s">
        <v>300</v>
      </c>
      <c r="M60" s="444"/>
      <c r="N60" s="444"/>
      <c r="O60" s="444"/>
      <c r="P60" s="444"/>
      <c r="Q60" s="444"/>
      <c r="R60" s="438" t="s">
        <v>273</v>
      </c>
      <c r="S60" s="438" t="s">
        <v>301</v>
      </c>
      <c r="T60" s="438" t="s">
        <v>302</v>
      </c>
      <c r="U60" s="438" t="s">
        <v>303</v>
      </c>
      <c r="Z60" s="143"/>
      <c r="AA60" s="143"/>
      <c r="AB60" s="143"/>
      <c r="AC60" s="143"/>
      <c r="AD60" s="143"/>
      <c r="AE60" s="143"/>
      <c r="AF60" s="143"/>
      <c r="AG60" s="143"/>
      <c r="AH60" s="143"/>
      <c r="AI60" s="143"/>
      <c r="AJ60" s="143"/>
      <c r="AK60" s="143"/>
      <c r="AR60" s="141"/>
    </row>
    <row r="61" spans="2:69" ht="27" customHeight="1" x14ac:dyDescent="0.2">
      <c r="B61" s="431" t="s">
        <v>304</v>
      </c>
      <c r="C61" s="443"/>
      <c r="D61" s="443"/>
      <c r="E61" s="443"/>
      <c r="F61" s="432"/>
      <c r="G61" s="444" t="s">
        <v>305</v>
      </c>
      <c r="H61" s="444"/>
      <c r="I61" s="444"/>
      <c r="J61" s="444"/>
      <c r="K61" s="444"/>
      <c r="L61" s="444"/>
      <c r="M61" s="444"/>
      <c r="N61" s="444"/>
      <c r="O61" s="444"/>
      <c r="P61" s="444"/>
      <c r="Q61" s="444"/>
      <c r="R61" s="439"/>
      <c r="S61" s="439"/>
      <c r="T61" s="439"/>
      <c r="U61" s="439"/>
      <c r="Z61" s="159"/>
      <c r="AA61" s="159"/>
      <c r="AB61" s="159"/>
      <c r="AC61" s="159"/>
      <c r="AD61" s="159"/>
      <c r="AE61" s="159"/>
      <c r="AF61" s="159"/>
      <c r="AG61" s="159"/>
      <c r="AH61" s="159"/>
      <c r="AI61" s="159"/>
      <c r="AJ61" s="159"/>
      <c r="AK61" s="159"/>
      <c r="AL61" s="159"/>
    </row>
    <row r="62" spans="2:69" ht="21.75" customHeight="1" x14ac:dyDescent="0.2">
      <c r="B62" s="441" t="s">
        <v>280</v>
      </c>
      <c r="C62" s="442"/>
      <c r="D62" s="439" t="s">
        <v>281</v>
      </c>
      <c r="E62" s="439" t="s">
        <v>282</v>
      </c>
      <c r="F62" s="439" t="s">
        <v>283</v>
      </c>
      <c r="G62" s="424" t="s">
        <v>306</v>
      </c>
      <c r="H62" s="425"/>
      <c r="I62" s="425"/>
      <c r="J62" s="425"/>
      <c r="K62" s="426"/>
      <c r="L62" s="444" t="s">
        <v>277</v>
      </c>
      <c r="M62" s="444"/>
      <c r="N62" s="337" t="s">
        <v>278</v>
      </c>
      <c r="O62" s="338"/>
      <c r="P62" s="339"/>
      <c r="Q62" s="438" t="s">
        <v>279</v>
      </c>
      <c r="R62" s="439"/>
      <c r="S62" s="439"/>
      <c r="T62" s="439"/>
      <c r="U62" s="439"/>
      <c r="Z62" s="159"/>
      <c r="AA62" s="159"/>
      <c r="AB62" s="159"/>
      <c r="AC62" s="159"/>
      <c r="AD62" s="159"/>
      <c r="AE62" s="159"/>
      <c r="AF62" s="159"/>
      <c r="AG62" s="159"/>
      <c r="AH62" s="159"/>
      <c r="AI62" s="159"/>
      <c r="AJ62" s="159"/>
      <c r="AK62" s="159"/>
      <c r="AL62" s="159"/>
      <c r="AS62" s="143"/>
      <c r="AT62" s="143"/>
      <c r="AU62" s="143"/>
      <c r="AV62" s="143"/>
      <c r="AW62" s="143"/>
      <c r="AX62" s="143"/>
      <c r="AY62" s="143"/>
      <c r="AZ62" s="143"/>
      <c r="BA62" s="143"/>
      <c r="BB62" s="143"/>
      <c r="BC62" s="143"/>
      <c r="BD62" s="143"/>
      <c r="BE62" s="143"/>
      <c r="BF62" s="143"/>
      <c r="BG62" s="143"/>
      <c r="BH62" s="143"/>
      <c r="BI62" s="143"/>
      <c r="BJ62" s="143"/>
      <c r="BK62" s="143"/>
      <c r="BL62" s="143"/>
      <c r="BM62" s="143"/>
      <c r="BN62" s="143"/>
      <c r="BO62" s="143"/>
      <c r="BP62" s="143"/>
      <c r="BQ62" s="143"/>
    </row>
    <row r="63" spans="2:69" ht="21.75" customHeight="1" x14ac:dyDescent="0.2">
      <c r="B63" s="441"/>
      <c r="C63" s="442"/>
      <c r="D63" s="439"/>
      <c r="E63" s="439"/>
      <c r="F63" s="439"/>
      <c r="G63" s="337" t="s">
        <v>285</v>
      </c>
      <c r="H63" s="339"/>
      <c r="I63" s="425" t="s">
        <v>286</v>
      </c>
      <c r="J63" s="425"/>
      <c r="K63" s="426"/>
      <c r="L63" s="444"/>
      <c r="M63" s="444"/>
      <c r="N63" s="441"/>
      <c r="O63" s="430"/>
      <c r="P63" s="442"/>
      <c r="Q63" s="439"/>
      <c r="R63" s="439"/>
      <c r="S63" s="439"/>
      <c r="T63" s="439"/>
      <c r="U63" s="439"/>
      <c r="Z63" s="159"/>
      <c r="AA63" s="159"/>
      <c r="AB63" s="159"/>
      <c r="AC63" s="159"/>
      <c r="AD63" s="159"/>
      <c r="AE63" s="159"/>
      <c r="AF63" s="159"/>
      <c r="AG63" s="159"/>
      <c r="AH63" s="159"/>
      <c r="AI63" s="159"/>
      <c r="AJ63" s="159"/>
      <c r="AK63" s="159"/>
      <c r="AL63" s="159"/>
      <c r="AS63" s="143"/>
      <c r="AT63" s="143"/>
      <c r="AU63" s="143"/>
      <c r="AV63" s="143"/>
      <c r="AW63" s="143"/>
      <c r="AX63" s="143"/>
      <c r="AY63" s="143"/>
      <c r="AZ63" s="143"/>
      <c r="BA63" s="143"/>
      <c r="BB63" s="143"/>
      <c r="BC63" s="143"/>
      <c r="BD63" s="143"/>
      <c r="BE63" s="143"/>
      <c r="BF63" s="143"/>
      <c r="BG63" s="143"/>
      <c r="BH63" s="143"/>
      <c r="BI63" s="143"/>
      <c r="BJ63" s="143"/>
      <c r="BK63" s="143"/>
      <c r="BL63" s="143"/>
      <c r="BM63" s="143"/>
      <c r="BN63" s="143"/>
      <c r="BO63" s="143"/>
      <c r="BP63" s="143"/>
      <c r="BQ63" s="143"/>
    </row>
    <row r="64" spans="2:69" ht="21" customHeight="1" x14ac:dyDescent="0.2">
      <c r="B64" s="441"/>
      <c r="C64" s="442"/>
      <c r="D64" s="439"/>
      <c r="E64" s="439"/>
      <c r="F64" s="439"/>
      <c r="G64" s="441"/>
      <c r="H64" s="442"/>
      <c r="I64" s="339" t="s">
        <v>286</v>
      </c>
      <c r="J64" s="438" t="s">
        <v>287</v>
      </c>
      <c r="K64" s="438" t="s">
        <v>307</v>
      </c>
      <c r="L64" s="444"/>
      <c r="M64" s="444"/>
      <c r="N64" s="340"/>
      <c r="O64" s="341"/>
      <c r="P64" s="342"/>
      <c r="Q64" s="439"/>
      <c r="R64" s="439"/>
      <c r="S64" s="439"/>
      <c r="T64" s="439"/>
      <c r="U64" s="439"/>
      <c r="Z64" s="146"/>
      <c r="AA64" s="146"/>
      <c r="AB64" s="146"/>
      <c r="AC64" s="146"/>
      <c r="AD64" s="146"/>
      <c r="AE64" s="146"/>
      <c r="AF64" s="146"/>
      <c r="AG64" s="146"/>
      <c r="AH64" s="159"/>
      <c r="AI64" s="159"/>
      <c r="AJ64" s="159"/>
      <c r="AK64" s="159"/>
      <c r="AL64" s="159"/>
      <c r="AS64" s="143"/>
      <c r="AT64" s="143"/>
      <c r="AU64" s="143"/>
      <c r="AV64" s="143"/>
      <c r="AW64" s="143"/>
      <c r="AX64" s="143"/>
      <c r="AY64" s="143"/>
      <c r="AZ64" s="143"/>
      <c r="BA64" s="143"/>
      <c r="BB64" s="143"/>
      <c r="BC64" s="143"/>
      <c r="BD64" s="143"/>
      <c r="BE64" s="143"/>
      <c r="BF64" s="143"/>
      <c r="BG64" s="143"/>
      <c r="BH64" s="143"/>
      <c r="BI64" s="143"/>
      <c r="BJ64" s="143"/>
      <c r="BK64" s="143"/>
      <c r="BL64" s="143"/>
      <c r="BM64" s="143"/>
      <c r="BN64" s="143"/>
      <c r="BO64" s="143"/>
      <c r="BP64" s="143"/>
      <c r="BQ64" s="143"/>
    </row>
    <row r="65" spans="2:69" ht="62.25" customHeight="1" x14ac:dyDescent="0.2">
      <c r="B65" s="340"/>
      <c r="C65" s="342"/>
      <c r="D65" s="440"/>
      <c r="E65" s="440"/>
      <c r="F65" s="440"/>
      <c r="G65" s="340"/>
      <c r="H65" s="342"/>
      <c r="I65" s="342"/>
      <c r="J65" s="440"/>
      <c r="K65" s="440"/>
      <c r="L65" s="136" t="s">
        <v>289</v>
      </c>
      <c r="M65" s="169" t="s">
        <v>290</v>
      </c>
      <c r="N65" s="170" t="s">
        <v>290</v>
      </c>
      <c r="O65" s="136" t="s">
        <v>289</v>
      </c>
      <c r="P65" s="169" t="s">
        <v>291</v>
      </c>
      <c r="Q65" s="440"/>
      <c r="R65" s="440"/>
      <c r="S65" s="440"/>
      <c r="T65" s="440"/>
      <c r="U65" s="440"/>
      <c r="Z65" s="143"/>
      <c r="AA65" s="143"/>
      <c r="AB65" s="143"/>
      <c r="AC65" s="143"/>
      <c r="AD65" s="143"/>
      <c r="AE65" s="143"/>
      <c r="AF65" s="143"/>
      <c r="AG65" s="143"/>
      <c r="AH65" s="159"/>
      <c r="AI65" s="159"/>
      <c r="AJ65" s="159"/>
      <c r="AK65" s="159"/>
      <c r="AL65" s="159"/>
      <c r="AS65" s="143"/>
      <c r="AT65" s="143"/>
      <c r="AU65" s="143"/>
      <c r="AV65" s="143"/>
      <c r="AW65" s="143"/>
      <c r="AX65" s="143"/>
      <c r="AY65" s="143"/>
      <c r="AZ65" s="143"/>
      <c r="BA65" s="143"/>
      <c r="BB65" s="143"/>
      <c r="BC65" s="143"/>
      <c r="BD65" s="143"/>
      <c r="BE65" s="143"/>
      <c r="BF65" s="143"/>
      <c r="BG65" s="143"/>
      <c r="BH65" s="143"/>
      <c r="BI65" s="143"/>
      <c r="BJ65" s="143"/>
      <c r="BK65" s="143"/>
      <c r="BL65" s="143"/>
      <c r="BM65" s="143"/>
      <c r="BN65" s="143"/>
      <c r="BO65" s="143"/>
      <c r="BP65" s="143"/>
      <c r="BQ65" s="143"/>
    </row>
    <row r="66" spans="2:69" ht="15" customHeight="1" x14ac:dyDescent="0.2">
      <c r="B66" s="424"/>
      <c r="C66" s="426"/>
      <c r="D66" s="171"/>
      <c r="E66" s="172"/>
      <c r="F66" s="172"/>
      <c r="G66" s="431"/>
      <c r="H66" s="432"/>
      <c r="I66" s="169"/>
      <c r="J66" s="182">
        <f>+SUM(L24:L47)</f>
        <v>24280000</v>
      </c>
      <c r="K66" s="169"/>
      <c r="L66" s="170"/>
      <c r="M66" s="170"/>
      <c r="N66" s="136" t="s">
        <v>308</v>
      </c>
      <c r="O66" s="169" t="s">
        <v>309</v>
      </c>
      <c r="P66" s="173" t="s">
        <v>310</v>
      </c>
      <c r="Q66" s="173" t="s">
        <v>311</v>
      </c>
      <c r="R66" s="173" t="s">
        <v>312</v>
      </c>
      <c r="S66" s="173" t="s">
        <v>313</v>
      </c>
      <c r="T66" s="173" t="s">
        <v>314</v>
      </c>
      <c r="U66" s="174" t="s">
        <v>315</v>
      </c>
      <c r="W66" s="143"/>
      <c r="X66" s="143"/>
      <c r="Y66" s="143"/>
      <c r="Z66" s="143"/>
      <c r="AA66" s="143"/>
      <c r="AB66" s="143"/>
      <c r="AC66" s="143"/>
      <c r="AD66" s="143"/>
      <c r="AE66" s="143"/>
      <c r="AF66" s="143"/>
      <c r="AG66" s="143"/>
      <c r="AH66" s="159"/>
      <c r="AI66" s="159"/>
      <c r="AJ66" s="159"/>
      <c r="AK66" s="159"/>
      <c r="AL66" s="159"/>
      <c r="AS66" s="143"/>
      <c r="AT66" s="143"/>
      <c r="AU66" s="143"/>
      <c r="AV66" s="143"/>
      <c r="AW66" s="143"/>
      <c r="AX66" s="143"/>
      <c r="AY66" s="143"/>
      <c r="AZ66" s="143"/>
      <c r="BA66" s="143"/>
      <c r="BB66" s="143"/>
      <c r="BC66" s="143"/>
      <c r="BD66" s="143"/>
      <c r="BE66" s="143"/>
      <c r="BF66" s="143"/>
      <c r="BG66" s="143"/>
      <c r="BH66" s="143"/>
      <c r="BI66" s="143"/>
      <c r="BJ66" s="143"/>
      <c r="BK66" s="143"/>
      <c r="BL66" s="143"/>
      <c r="BM66" s="143"/>
      <c r="BN66" s="143"/>
      <c r="BO66" s="143"/>
      <c r="BP66" s="143"/>
      <c r="BQ66" s="143"/>
    </row>
    <row r="67" spans="2:69" s="143" customFormat="1" ht="11.25" x14ac:dyDescent="0.2">
      <c r="B67" s="175"/>
      <c r="C67" s="175"/>
      <c r="D67" s="175"/>
      <c r="E67" s="175"/>
      <c r="F67" s="175"/>
      <c r="G67" s="175"/>
      <c r="H67" s="175"/>
      <c r="I67" s="175"/>
      <c r="J67" s="175"/>
      <c r="K67" s="175"/>
      <c r="L67" s="175"/>
      <c r="M67" s="175"/>
      <c r="N67" s="175"/>
      <c r="O67" s="141"/>
      <c r="P67" s="141"/>
      <c r="Q67" s="141"/>
      <c r="R67" s="141"/>
      <c r="S67" s="141"/>
      <c r="T67" s="141"/>
      <c r="U67" s="146"/>
      <c r="V67" s="146"/>
      <c r="W67" s="146"/>
      <c r="X67" s="146"/>
      <c r="Y67" s="146"/>
      <c r="Z67" s="146"/>
      <c r="AA67" s="146"/>
      <c r="AB67" s="433"/>
      <c r="AC67" s="433"/>
      <c r="AD67" s="433"/>
      <c r="AE67" s="433"/>
      <c r="AF67" s="433"/>
      <c r="AG67" s="433"/>
    </row>
    <row r="68" spans="2:69" ht="32.25" customHeight="1" x14ac:dyDescent="0.2">
      <c r="B68" s="434" t="s">
        <v>185</v>
      </c>
      <c r="C68" s="434"/>
      <c r="D68" s="434"/>
      <c r="E68" s="434"/>
      <c r="F68" s="434"/>
      <c r="G68" s="434"/>
      <c r="H68" s="434"/>
      <c r="I68" s="434"/>
      <c r="J68" s="434"/>
      <c r="K68" s="434"/>
      <c r="L68" s="434"/>
      <c r="M68" s="159"/>
      <c r="N68" s="159"/>
      <c r="O68" s="159"/>
      <c r="P68" s="159"/>
      <c r="Q68" s="159"/>
      <c r="R68" s="159"/>
      <c r="S68" s="159"/>
      <c r="T68" s="159"/>
      <c r="U68" s="143"/>
      <c r="V68" s="143"/>
      <c r="W68" s="143"/>
      <c r="X68" s="143"/>
      <c r="Y68" s="143"/>
      <c r="Z68" s="143"/>
      <c r="AA68" s="143"/>
      <c r="AB68" s="143"/>
      <c r="AC68" s="143"/>
      <c r="AD68" s="143"/>
      <c r="AE68" s="143"/>
      <c r="AF68" s="143"/>
      <c r="AG68" s="143"/>
      <c r="AH68" s="143"/>
      <c r="AI68" s="143"/>
      <c r="AJ68" s="143"/>
      <c r="AK68" s="143"/>
      <c r="AS68" s="143"/>
      <c r="AT68" s="143"/>
      <c r="AU68" s="143"/>
      <c r="AV68" s="143"/>
      <c r="AW68" s="143"/>
      <c r="AX68" s="143"/>
      <c r="AY68" s="143"/>
      <c r="AZ68" s="143"/>
      <c r="BA68" s="143"/>
      <c r="BB68" s="143"/>
      <c r="BC68" s="143"/>
      <c r="BD68" s="143"/>
      <c r="BE68" s="143"/>
      <c r="BF68" s="143"/>
      <c r="BG68" s="143"/>
      <c r="BH68" s="143"/>
      <c r="BI68" s="143"/>
      <c r="BJ68" s="143"/>
      <c r="BK68" s="143"/>
      <c r="BL68" s="143"/>
      <c r="BM68" s="143"/>
      <c r="BN68" s="143"/>
      <c r="BO68" s="143"/>
      <c r="BP68" s="143"/>
      <c r="BQ68" s="143"/>
    </row>
    <row r="69" spans="2:69" ht="11.25" x14ac:dyDescent="0.2">
      <c r="B69" s="143"/>
      <c r="C69" s="143"/>
      <c r="D69" s="159"/>
      <c r="E69" s="159"/>
      <c r="F69" s="159"/>
      <c r="G69" s="159"/>
      <c r="H69" s="159"/>
      <c r="I69" s="159"/>
      <c r="J69" s="159"/>
      <c r="K69" s="159"/>
      <c r="L69" s="159"/>
      <c r="M69" s="159"/>
      <c r="N69" s="159"/>
      <c r="O69" s="159"/>
      <c r="P69" s="159"/>
      <c r="Q69" s="159"/>
      <c r="R69" s="159"/>
      <c r="S69" s="159"/>
      <c r="T69" s="159"/>
      <c r="U69" s="143"/>
      <c r="V69" s="143"/>
      <c r="W69" s="143"/>
      <c r="X69" s="143"/>
      <c r="Y69" s="143"/>
      <c r="Z69" s="143"/>
      <c r="AA69" s="143"/>
      <c r="AB69" s="143"/>
      <c r="AC69" s="143"/>
      <c r="AD69" s="143"/>
      <c r="AE69" s="143"/>
      <c r="AF69" s="143"/>
      <c r="AG69" s="143"/>
      <c r="AH69" s="143"/>
      <c r="AI69" s="143"/>
      <c r="AJ69" s="143"/>
      <c r="AK69" s="143"/>
      <c r="AS69" s="143"/>
      <c r="AT69" s="143"/>
      <c r="AU69" s="143"/>
      <c r="AV69" s="143"/>
      <c r="AW69" s="143"/>
      <c r="AX69" s="143"/>
      <c r="AY69" s="143"/>
      <c r="AZ69" s="143"/>
      <c r="BA69" s="143"/>
      <c r="BB69" s="143"/>
      <c r="BC69" s="143"/>
      <c r="BD69" s="143"/>
      <c r="BE69" s="143"/>
      <c r="BF69" s="143"/>
      <c r="BG69" s="143"/>
      <c r="BH69" s="143"/>
      <c r="BI69" s="143"/>
      <c r="BJ69" s="143"/>
      <c r="BK69" s="143"/>
      <c r="BL69" s="143"/>
      <c r="BM69" s="143"/>
      <c r="BN69" s="143"/>
      <c r="BO69" s="143"/>
      <c r="BP69" s="143"/>
      <c r="BQ69" s="143"/>
    </row>
    <row r="70" spans="2:69" ht="12" customHeight="1" x14ac:dyDescent="0.2">
      <c r="B70" s="435" t="s">
        <v>186</v>
      </c>
      <c r="C70" s="436"/>
      <c r="D70" s="436"/>
      <c r="E70" s="436"/>
      <c r="F70" s="436"/>
      <c r="G70" s="436"/>
      <c r="H70" s="437"/>
      <c r="I70" s="159"/>
      <c r="J70" s="435" t="s">
        <v>316</v>
      </c>
      <c r="K70" s="436"/>
      <c r="L70" s="436"/>
      <c r="M70" s="436"/>
      <c r="N70" s="436"/>
      <c r="O70" s="437"/>
      <c r="P70" s="143"/>
      <c r="Q70" s="146"/>
      <c r="R70" s="146"/>
      <c r="S70" s="146"/>
      <c r="T70" s="146"/>
      <c r="U70" s="143"/>
      <c r="V70" s="143"/>
      <c r="W70" s="143"/>
      <c r="X70" s="143"/>
      <c r="Y70" s="143"/>
      <c r="Z70" s="143"/>
      <c r="AA70" s="143"/>
      <c r="AB70" s="143"/>
      <c r="AC70" s="143"/>
      <c r="AD70" s="143"/>
      <c r="AE70" s="143"/>
      <c r="AF70" s="143"/>
      <c r="AG70" s="143"/>
      <c r="AH70" s="143"/>
      <c r="AI70" s="143"/>
      <c r="AJ70" s="143"/>
      <c r="AK70" s="143"/>
      <c r="AS70" s="143"/>
      <c r="AT70" s="143"/>
      <c r="AU70" s="143"/>
      <c r="AV70" s="143"/>
      <c r="AW70" s="143"/>
      <c r="AX70" s="143"/>
      <c r="AY70" s="143"/>
      <c r="AZ70" s="143"/>
      <c r="BA70" s="143"/>
      <c r="BB70" s="143"/>
      <c r="BC70" s="143"/>
      <c r="BD70" s="143"/>
      <c r="BE70" s="143"/>
      <c r="BF70" s="143"/>
      <c r="BG70" s="143"/>
      <c r="BH70" s="143"/>
      <c r="BI70" s="143"/>
      <c r="BJ70" s="143"/>
      <c r="BK70" s="143"/>
      <c r="BL70" s="143"/>
      <c r="BM70" s="143"/>
      <c r="BN70" s="143"/>
      <c r="BO70" s="143"/>
      <c r="BP70" s="143"/>
      <c r="BQ70" s="143"/>
    </row>
    <row r="71" spans="2:69" ht="12" customHeight="1" x14ac:dyDescent="0.2">
      <c r="B71" s="424"/>
      <c r="C71" s="425"/>
      <c r="D71" s="425"/>
      <c r="E71" s="425"/>
      <c r="F71" s="425"/>
      <c r="G71" s="425"/>
      <c r="H71" s="426"/>
      <c r="I71" s="143"/>
      <c r="J71" s="424"/>
      <c r="K71" s="425"/>
      <c r="L71" s="425"/>
      <c r="M71" s="425"/>
      <c r="N71" s="425"/>
      <c r="O71" s="426"/>
      <c r="P71" s="143"/>
      <c r="Q71" s="143"/>
      <c r="R71" s="143"/>
      <c r="S71" s="143"/>
      <c r="T71" s="143"/>
      <c r="U71" s="143"/>
      <c r="V71" s="143"/>
      <c r="W71" s="143"/>
      <c r="X71" s="143"/>
      <c r="Y71" s="143"/>
      <c r="Z71" s="143"/>
      <c r="AA71" s="143"/>
      <c r="AB71" s="143"/>
      <c r="AC71" s="143"/>
      <c r="AD71" s="143"/>
      <c r="AE71" s="143"/>
      <c r="AF71" s="143"/>
      <c r="AG71" s="143"/>
      <c r="AH71" s="143"/>
      <c r="AI71" s="143"/>
      <c r="AJ71" s="143"/>
      <c r="AK71" s="143"/>
      <c r="AS71" s="143"/>
      <c r="AT71" s="143"/>
      <c r="AU71" s="143"/>
      <c r="AV71" s="143"/>
      <c r="AW71" s="143"/>
      <c r="AX71" s="143"/>
      <c r="AY71" s="143"/>
      <c r="AZ71" s="143"/>
      <c r="BA71" s="143"/>
      <c r="BB71" s="143"/>
      <c r="BC71" s="143"/>
      <c r="BD71" s="143"/>
      <c r="BE71" s="143"/>
      <c r="BF71" s="143"/>
      <c r="BG71" s="143"/>
      <c r="BH71" s="143"/>
      <c r="BI71" s="143"/>
      <c r="BJ71" s="143"/>
      <c r="BK71" s="143"/>
      <c r="BL71" s="143"/>
      <c r="BM71" s="143"/>
      <c r="BN71" s="143"/>
      <c r="BO71" s="143"/>
      <c r="BP71" s="143"/>
      <c r="BQ71" s="143"/>
    </row>
    <row r="72" spans="2:69" ht="12" customHeight="1" x14ac:dyDescent="0.2">
      <c r="B72" s="143"/>
      <c r="C72" s="143"/>
      <c r="D72" s="143"/>
      <c r="E72" s="143"/>
      <c r="F72" s="143"/>
      <c r="G72" s="143"/>
      <c r="H72" s="143"/>
      <c r="I72" s="143"/>
      <c r="J72" s="143"/>
      <c r="K72" s="143"/>
      <c r="L72" s="143"/>
      <c r="M72" s="143"/>
      <c r="N72" s="143"/>
      <c r="O72" s="143"/>
      <c r="P72" s="143"/>
      <c r="Q72" s="146"/>
      <c r="R72" s="146"/>
      <c r="S72" s="146"/>
      <c r="T72" s="146"/>
      <c r="U72" s="143"/>
      <c r="V72" s="143"/>
      <c r="W72" s="143"/>
      <c r="X72" s="143"/>
      <c r="Y72" s="143"/>
      <c r="Z72" s="143"/>
      <c r="AA72" s="143"/>
      <c r="AB72" s="143"/>
      <c r="AC72" s="143"/>
      <c r="AD72" s="143"/>
      <c r="AE72" s="143"/>
      <c r="AF72" s="143"/>
      <c r="AG72" s="143"/>
      <c r="AH72" s="143"/>
      <c r="AI72" s="143"/>
      <c r="AJ72" s="143"/>
      <c r="AK72" s="143"/>
      <c r="AS72" s="143"/>
      <c r="AT72" s="143"/>
      <c r="AU72" s="143"/>
      <c r="AV72" s="143"/>
      <c r="AW72" s="143"/>
      <c r="AX72" s="143"/>
      <c r="AY72" s="143"/>
      <c r="AZ72" s="143"/>
      <c r="BA72" s="143"/>
      <c r="BB72" s="143"/>
      <c r="BC72" s="143"/>
      <c r="BD72" s="143"/>
      <c r="BE72" s="143"/>
      <c r="BF72" s="143"/>
      <c r="BG72" s="143"/>
      <c r="BH72" s="143"/>
      <c r="BI72" s="143"/>
      <c r="BJ72" s="143"/>
      <c r="BK72" s="143"/>
      <c r="BL72" s="143"/>
      <c r="BM72" s="143"/>
      <c r="BN72" s="143"/>
      <c r="BO72" s="143"/>
      <c r="BP72" s="143"/>
      <c r="BQ72" s="143"/>
    </row>
    <row r="73" spans="2:69" ht="12" customHeight="1" x14ac:dyDescent="0.2">
      <c r="M73" s="143"/>
      <c r="N73" s="143"/>
      <c r="O73" s="143"/>
      <c r="P73" s="143"/>
      <c r="Q73" s="143"/>
      <c r="R73" s="143"/>
      <c r="S73" s="143"/>
      <c r="T73" s="143"/>
      <c r="U73" s="143"/>
      <c r="V73" s="143"/>
      <c r="W73" s="143"/>
      <c r="X73" s="143"/>
      <c r="Y73" s="143"/>
      <c r="Z73" s="143"/>
      <c r="AA73" s="143"/>
      <c r="AB73" s="143"/>
      <c r="AC73" s="143"/>
      <c r="AD73" s="143"/>
      <c r="AE73" s="143"/>
      <c r="AF73" s="143"/>
      <c r="AG73" s="143"/>
      <c r="AH73" s="143"/>
      <c r="AI73" s="143"/>
      <c r="AJ73" s="143"/>
      <c r="AK73" s="143"/>
      <c r="AS73" s="143"/>
      <c r="AT73" s="143"/>
      <c r="AU73" s="143"/>
      <c r="AV73" s="143"/>
      <c r="AW73" s="143"/>
      <c r="AX73" s="143"/>
      <c r="AY73" s="143"/>
      <c r="AZ73" s="143"/>
      <c r="BA73" s="143"/>
      <c r="BB73" s="143"/>
      <c r="BC73" s="143"/>
      <c r="BD73" s="143"/>
      <c r="BE73" s="143"/>
      <c r="BF73" s="143"/>
      <c r="BG73" s="143"/>
      <c r="BH73" s="143"/>
      <c r="BI73" s="143"/>
      <c r="BJ73" s="143"/>
      <c r="BK73" s="143"/>
      <c r="BL73" s="143"/>
      <c r="BM73" s="143"/>
      <c r="BN73" s="143"/>
      <c r="BO73" s="143"/>
      <c r="BP73" s="143"/>
      <c r="BQ73" s="143"/>
    </row>
    <row r="74" spans="2:69" ht="12" customHeight="1" x14ac:dyDescent="0.2">
      <c r="M74" s="159"/>
      <c r="N74" s="159"/>
      <c r="O74" s="154"/>
      <c r="P74" s="154"/>
      <c r="Q74" s="143"/>
      <c r="R74" s="143"/>
      <c r="S74" s="143"/>
      <c r="T74" s="143"/>
      <c r="U74" s="143"/>
      <c r="V74" s="143"/>
      <c r="W74" s="143"/>
      <c r="X74" s="143"/>
      <c r="Y74" s="143"/>
      <c r="Z74" s="143"/>
      <c r="AA74" s="143"/>
      <c r="AB74" s="143"/>
      <c r="AC74" s="143"/>
      <c r="AD74" s="143"/>
      <c r="AE74" s="143"/>
      <c r="AF74" s="143"/>
      <c r="AG74" s="143"/>
      <c r="AH74" s="143"/>
      <c r="AI74" s="143"/>
      <c r="AJ74" s="143"/>
      <c r="AK74" s="143"/>
      <c r="AS74" s="143"/>
      <c r="AT74" s="143"/>
      <c r="AU74" s="143"/>
      <c r="AV74" s="143"/>
      <c r="AW74" s="143"/>
      <c r="AX74" s="143"/>
      <c r="AY74" s="143"/>
      <c r="AZ74" s="143"/>
      <c r="BA74" s="143"/>
      <c r="BB74" s="143"/>
      <c r="BC74" s="143"/>
      <c r="BD74" s="143"/>
      <c r="BE74" s="143"/>
      <c r="BF74" s="143"/>
      <c r="BG74" s="143"/>
      <c r="BH74" s="143"/>
      <c r="BI74" s="143"/>
      <c r="BJ74" s="143"/>
      <c r="BK74" s="143"/>
      <c r="BL74" s="143"/>
      <c r="BM74" s="143"/>
      <c r="BN74" s="143"/>
      <c r="BO74" s="143"/>
      <c r="BP74" s="143"/>
      <c r="BQ74" s="143"/>
    </row>
    <row r="75" spans="2:69" ht="12" customHeight="1" x14ac:dyDescent="0.2">
      <c r="I75" s="143"/>
      <c r="J75" s="143"/>
      <c r="K75" s="143"/>
      <c r="L75" s="143"/>
      <c r="M75" s="143"/>
      <c r="N75" s="143"/>
      <c r="O75" s="143"/>
      <c r="P75" s="143"/>
      <c r="Q75" s="143"/>
      <c r="R75" s="143"/>
      <c r="S75" s="143"/>
      <c r="T75" s="143"/>
      <c r="U75" s="143"/>
      <c r="V75" s="143"/>
      <c r="W75" s="143"/>
      <c r="X75" s="143"/>
      <c r="Y75" s="143"/>
      <c r="Z75" s="143"/>
      <c r="AA75" s="143"/>
      <c r="AB75" s="143"/>
      <c r="AC75" s="143"/>
      <c r="AD75" s="143"/>
      <c r="AE75" s="143"/>
      <c r="AF75" s="143"/>
      <c r="AG75" s="143"/>
      <c r="AH75" s="143"/>
      <c r="AI75" s="143"/>
      <c r="AJ75" s="143"/>
      <c r="AK75" s="143"/>
      <c r="AS75" s="143"/>
      <c r="AT75" s="143"/>
      <c r="AU75" s="143"/>
      <c r="AV75" s="143"/>
      <c r="AW75" s="143"/>
      <c r="AX75" s="143"/>
      <c r="AY75" s="143"/>
      <c r="AZ75" s="143"/>
      <c r="BA75" s="143"/>
      <c r="BB75" s="143"/>
      <c r="BC75" s="143"/>
      <c r="BD75" s="143"/>
      <c r="BE75" s="143"/>
      <c r="BF75" s="143"/>
      <c r="BG75" s="143"/>
      <c r="BH75" s="143"/>
      <c r="BI75" s="143"/>
      <c r="BJ75" s="143"/>
      <c r="BK75" s="143"/>
      <c r="BL75" s="143"/>
      <c r="BM75" s="143"/>
      <c r="BN75" s="143"/>
      <c r="BO75" s="143"/>
      <c r="BP75" s="143"/>
      <c r="BQ75" s="143"/>
    </row>
    <row r="76" spans="2:69" ht="12" customHeight="1" x14ac:dyDescent="0.2">
      <c r="E76" s="143"/>
      <c r="F76" s="143"/>
      <c r="G76" s="143"/>
      <c r="H76" s="143"/>
      <c r="I76" s="143"/>
      <c r="J76" s="143"/>
      <c r="K76" s="143"/>
      <c r="L76" s="143"/>
      <c r="M76" s="143"/>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c r="AK76" s="143"/>
      <c r="AS76" s="143"/>
      <c r="AT76" s="143"/>
      <c r="AU76" s="143"/>
      <c r="AV76" s="143"/>
      <c r="AW76" s="143"/>
      <c r="AX76" s="143"/>
      <c r="AY76" s="143"/>
      <c r="AZ76" s="143"/>
      <c r="BA76" s="143"/>
      <c r="BB76" s="143"/>
      <c r="BC76" s="143"/>
      <c r="BD76" s="143"/>
      <c r="BE76" s="143"/>
      <c r="BF76" s="143"/>
      <c r="BG76" s="143"/>
      <c r="BH76" s="143"/>
      <c r="BI76" s="143"/>
      <c r="BJ76" s="143"/>
      <c r="BK76" s="143"/>
      <c r="BL76" s="143"/>
      <c r="BM76" s="143"/>
      <c r="BN76" s="143"/>
      <c r="BO76" s="143"/>
      <c r="BP76" s="143"/>
      <c r="BQ76" s="143"/>
    </row>
    <row r="77" spans="2:69" ht="12" customHeight="1" x14ac:dyDescent="0.2">
      <c r="E77" s="143"/>
      <c r="F77" s="143"/>
      <c r="G77" s="143"/>
      <c r="H77" s="143"/>
      <c r="I77" s="143"/>
      <c r="J77" s="427"/>
      <c r="K77" s="427"/>
      <c r="L77" s="427"/>
      <c r="M77" s="427"/>
      <c r="N77" s="143"/>
      <c r="O77" s="143"/>
      <c r="P77" s="143"/>
      <c r="Q77" s="143"/>
      <c r="R77" s="143"/>
      <c r="S77" s="143"/>
      <c r="T77" s="143"/>
      <c r="U77" s="143"/>
      <c r="V77" s="143"/>
      <c r="W77" s="143"/>
      <c r="X77" s="143"/>
      <c r="Y77" s="143"/>
      <c r="Z77" s="143"/>
      <c r="AA77" s="143"/>
      <c r="AB77" s="143"/>
      <c r="AC77" s="143"/>
      <c r="AD77" s="143"/>
      <c r="AE77" s="143"/>
      <c r="AF77" s="143"/>
      <c r="AG77" s="143"/>
      <c r="AH77" s="143"/>
      <c r="AI77" s="143"/>
      <c r="AJ77" s="143"/>
      <c r="AK77" s="143"/>
      <c r="AS77" s="143"/>
      <c r="AT77" s="143"/>
      <c r="AU77" s="143"/>
      <c r="AV77" s="143"/>
      <c r="AW77" s="143"/>
      <c r="AX77" s="143"/>
      <c r="AY77" s="143"/>
      <c r="AZ77" s="143"/>
      <c r="BA77" s="143"/>
      <c r="BB77" s="143"/>
      <c r="BC77" s="143"/>
      <c r="BD77" s="143"/>
      <c r="BE77" s="143"/>
      <c r="BF77" s="143"/>
      <c r="BG77" s="143"/>
      <c r="BH77" s="143"/>
      <c r="BI77" s="143"/>
      <c r="BJ77" s="143"/>
      <c r="BK77" s="143"/>
      <c r="BL77" s="143"/>
      <c r="BM77" s="143"/>
      <c r="BN77" s="143"/>
      <c r="BO77" s="143"/>
      <c r="BP77" s="143"/>
      <c r="BQ77" s="143"/>
    </row>
    <row r="78" spans="2:69" ht="36.75" customHeight="1" x14ac:dyDescent="0.2">
      <c r="E78" s="143"/>
      <c r="F78" s="143"/>
      <c r="G78" s="143"/>
      <c r="H78" s="143"/>
      <c r="I78" s="143"/>
      <c r="J78" s="176"/>
      <c r="K78" s="428"/>
      <c r="L78" s="428"/>
      <c r="M78" s="428"/>
      <c r="N78" s="143"/>
      <c r="O78" s="143"/>
      <c r="P78" s="143"/>
      <c r="Q78" s="143"/>
      <c r="R78" s="143"/>
      <c r="S78" s="143"/>
      <c r="T78" s="143"/>
      <c r="U78" s="143"/>
      <c r="V78" s="143"/>
      <c r="W78" s="143"/>
      <c r="X78" s="143"/>
      <c r="Y78" s="143"/>
      <c r="Z78" s="143"/>
      <c r="AA78" s="143"/>
      <c r="AB78" s="143"/>
      <c r="AC78" s="143"/>
      <c r="AD78" s="143"/>
      <c r="AE78" s="143"/>
      <c r="AF78" s="143"/>
      <c r="AG78" s="143"/>
      <c r="AH78" s="143"/>
      <c r="AI78" s="143"/>
      <c r="AJ78" s="143"/>
      <c r="AK78" s="143"/>
      <c r="AS78" s="143"/>
      <c r="AT78" s="143"/>
      <c r="AU78" s="143"/>
      <c r="AV78" s="143"/>
      <c r="AW78" s="143"/>
      <c r="AX78" s="143"/>
      <c r="AY78" s="143"/>
      <c r="AZ78" s="143"/>
      <c r="BA78" s="143"/>
      <c r="BB78" s="143"/>
      <c r="BC78" s="143"/>
      <c r="BD78" s="143"/>
      <c r="BE78" s="143"/>
      <c r="BF78" s="143"/>
      <c r="BG78" s="143"/>
      <c r="BH78" s="143"/>
      <c r="BI78" s="143"/>
      <c r="BJ78" s="143"/>
      <c r="BK78" s="143"/>
      <c r="BL78" s="143"/>
      <c r="BM78" s="143"/>
      <c r="BN78" s="143"/>
      <c r="BO78" s="143"/>
      <c r="BP78" s="143"/>
      <c r="BQ78" s="143"/>
    </row>
    <row r="79" spans="2:69" ht="12" customHeight="1" x14ac:dyDescent="0.2">
      <c r="E79" s="143"/>
      <c r="F79" s="143"/>
      <c r="G79" s="143"/>
      <c r="H79" s="143"/>
      <c r="I79" s="143"/>
      <c r="J79" s="429"/>
      <c r="K79" s="429"/>
      <c r="L79" s="430"/>
      <c r="M79" s="429"/>
      <c r="N79" s="143"/>
      <c r="O79" s="143"/>
      <c r="P79" s="143"/>
      <c r="Q79" s="143"/>
      <c r="R79" s="143"/>
      <c r="S79" s="143"/>
      <c r="T79" s="143"/>
      <c r="U79" s="143"/>
      <c r="V79" s="143"/>
      <c r="W79" s="143"/>
      <c r="X79" s="143"/>
      <c r="Y79" s="143"/>
      <c r="Z79" s="143"/>
      <c r="AA79" s="143"/>
      <c r="AB79" s="143"/>
      <c r="AC79" s="143"/>
      <c r="AD79" s="143"/>
      <c r="AE79" s="143"/>
      <c r="AF79" s="143"/>
      <c r="AG79" s="143"/>
      <c r="AH79" s="143"/>
      <c r="AI79" s="143"/>
      <c r="AJ79" s="143"/>
      <c r="AK79" s="143"/>
      <c r="AS79" s="143"/>
      <c r="AT79" s="143"/>
      <c r="AU79" s="143"/>
      <c r="AV79" s="143"/>
      <c r="AW79" s="143"/>
      <c r="AX79" s="143"/>
      <c r="AY79" s="143"/>
      <c r="AZ79" s="143"/>
      <c r="BA79" s="143"/>
      <c r="BB79" s="143"/>
      <c r="BC79" s="143"/>
      <c r="BD79" s="143"/>
      <c r="BE79" s="143"/>
      <c r="BF79" s="143"/>
      <c r="BG79" s="143"/>
      <c r="BH79" s="143"/>
      <c r="BI79" s="143"/>
      <c r="BJ79" s="143"/>
      <c r="BK79" s="143"/>
      <c r="BL79" s="143"/>
      <c r="BM79" s="143"/>
      <c r="BN79" s="143"/>
      <c r="BO79" s="143"/>
      <c r="BP79" s="143"/>
      <c r="BQ79" s="143"/>
    </row>
    <row r="80" spans="2:69" ht="12" customHeight="1" x14ac:dyDescent="0.2">
      <c r="B80" s="143"/>
      <c r="C80" s="143"/>
      <c r="D80" s="143"/>
      <c r="E80" s="143"/>
      <c r="F80" s="143"/>
      <c r="G80" s="143"/>
      <c r="H80" s="143"/>
      <c r="I80" s="143"/>
      <c r="J80" s="429"/>
      <c r="K80" s="429"/>
      <c r="L80" s="429"/>
      <c r="M80" s="429"/>
      <c r="N80" s="143"/>
      <c r="O80" s="143"/>
      <c r="P80" s="143"/>
      <c r="Q80" s="143"/>
      <c r="R80" s="143"/>
      <c r="S80" s="143"/>
      <c r="T80" s="143"/>
      <c r="U80" s="143"/>
      <c r="V80" s="143"/>
      <c r="W80" s="143"/>
      <c r="X80" s="143"/>
      <c r="Y80" s="143"/>
      <c r="Z80" s="143"/>
      <c r="AA80" s="143"/>
      <c r="AB80" s="143"/>
      <c r="AC80" s="143"/>
      <c r="AD80" s="143"/>
      <c r="AE80" s="143"/>
      <c r="AF80" s="143"/>
      <c r="AG80" s="143"/>
      <c r="AH80" s="143"/>
      <c r="AI80" s="143"/>
      <c r="AJ80" s="143"/>
      <c r="AK80" s="143"/>
      <c r="AS80" s="143"/>
      <c r="AT80" s="143"/>
      <c r="AU80" s="143"/>
      <c r="AV80" s="143"/>
      <c r="AW80" s="143"/>
      <c r="AX80" s="143"/>
      <c r="AY80" s="143"/>
      <c r="AZ80" s="143"/>
      <c r="BA80" s="143"/>
      <c r="BB80" s="143"/>
      <c r="BC80" s="143"/>
      <c r="BD80" s="143"/>
      <c r="BE80" s="143"/>
      <c r="BF80" s="143"/>
      <c r="BG80" s="143"/>
      <c r="BH80" s="143"/>
      <c r="BI80" s="143"/>
      <c r="BJ80" s="143"/>
      <c r="BK80" s="143"/>
      <c r="BL80" s="143"/>
      <c r="BM80" s="143"/>
      <c r="BN80" s="143"/>
      <c r="BO80" s="143"/>
      <c r="BP80" s="143"/>
      <c r="BQ80" s="143"/>
    </row>
    <row r="81" spans="2:69" ht="12" customHeight="1" x14ac:dyDescent="0.2">
      <c r="B81" s="143"/>
      <c r="C81" s="143"/>
      <c r="D81" s="143"/>
      <c r="E81" s="143"/>
      <c r="F81" s="143"/>
      <c r="G81" s="143"/>
      <c r="H81" s="143"/>
      <c r="I81" s="143"/>
      <c r="J81" s="429"/>
      <c r="K81" s="429"/>
      <c r="L81" s="429"/>
      <c r="M81" s="429"/>
      <c r="N81" s="143"/>
      <c r="O81" s="143"/>
      <c r="P81" s="143"/>
      <c r="Q81" s="143"/>
      <c r="R81" s="143"/>
      <c r="S81" s="143"/>
      <c r="T81" s="143"/>
      <c r="U81" s="143"/>
      <c r="V81" s="143"/>
      <c r="W81" s="143"/>
      <c r="X81" s="143"/>
      <c r="Y81" s="143"/>
      <c r="Z81" s="143"/>
      <c r="AA81" s="143"/>
      <c r="AB81" s="143"/>
      <c r="AC81" s="143"/>
      <c r="AD81" s="143"/>
      <c r="AE81" s="143"/>
      <c r="AF81" s="143"/>
      <c r="AG81" s="143"/>
      <c r="AH81" s="143"/>
      <c r="AI81" s="143"/>
      <c r="AJ81" s="143"/>
      <c r="AK81" s="143"/>
      <c r="AS81" s="143"/>
      <c r="AT81" s="143"/>
      <c r="AU81" s="143"/>
      <c r="AV81" s="143"/>
      <c r="AW81" s="143"/>
      <c r="AX81" s="143"/>
      <c r="AY81" s="143"/>
      <c r="AZ81" s="143"/>
      <c r="BA81" s="143"/>
      <c r="BB81" s="143"/>
      <c r="BC81" s="143"/>
      <c r="BD81" s="143"/>
      <c r="BE81" s="143"/>
      <c r="BF81" s="143"/>
      <c r="BG81" s="143"/>
      <c r="BH81" s="143"/>
      <c r="BI81" s="143"/>
      <c r="BJ81" s="143"/>
      <c r="BK81" s="143"/>
      <c r="BL81" s="143"/>
      <c r="BM81" s="143"/>
      <c r="BN81" s="143"/>
      <c r="BO81" s="143"/>
      <c r="BP81" s="143"/>
      <c r="BQ81" s="143"/>
    </row>
    <row r="82" spans="2:69" ht="12" customHeight="1" x14ac:dyDescent="0.2">
      <c r="B82" s="143"/>
      <c r="C82" s="143"/>
      <c r="D82" s="143"/>
      <c r="E82" s="143"/>
      <c r="F82" s="143"/>
      <c r="G82" s="143"/>
      <c r="H82" s="143"/>
      <c r="I82" s="143"/>
      <c r="J82" s="146"/>
      <c r="K82" s="146"/>
      <c r="L82" s="146"/>
      <c r="M82" s="146"/>
      <c r="N82" s="143"/>
      <c r="O82" s="143"/>
      <c r="P82" s="143"/>
      <c r="Q82" s="143"/>
      <c r="R82" s="143"/>
      <c r="S82" s="143"/>
      <c r="T82" s="143"/>
      <c r="U82" s="143"/>
      <c r="V82" s="143"/>
      <c r="W82" s="143"/>
      <c r="X82" s="143"/>
      <c r="Y82" s="143"/>
      <c r="Z82" s="143"/>
      <c r="AA82" s="143"/>
      <c r="AB82" s="143"/>
      <c r="AC82" s="143"/>
      <c r="AD82" s="143"/>
      <c r="AE82" s="143"/>
      <c r="AF82" s="143"/>
      <c r="AG82" s="143"/>
      <c r="AH82" s="143"/>
      <c r="AI82" s="143"/>
      <c r="AJ82" s="143"/>
      <c r="AK82" s="143"/>
      <c r="AS82" s="143"/>
      <c r="AT82" s="143"/>
      <c r="AU82" s="143"/>
      <c r="AV82" s="143"/>
      <c r="AW82" s="143"/>
      <c r="AX82" s="143"/>
      <c r="AY82" s="143"/>
      <c r="AZ82" s="143"/>
      <c r="BA82" s="143"/>
      <c r="BB82" s="143"/>
      <c r="BC82" s="143"/>
      <c r="BD82" s="143"/>
      <c r="BE82" s="143"/>
      <c r="BF82" s="143"/>
      <c r="BG82" s="143"/>
      <c r="BH82" s="143"/>
      <c r="BI82" s="143"/>
      <c r="BJ82" s="143"/>
      <c r="BK82" s="143"/>
      <c r="BL82" s="143"/>
      <c r="BM82" s="143"/>
      <c r="BN82" s="143"/>
      <c r="BO82" s="143"/>
      <c r="BP82" s="143"/>
      <c r="BQ82" s="143"/>
    </row>
    <row r="83" spans="2:69" ht="12" customHeight="1" x14ac:dyDescent="0.2">
      <c r="B83" s="143"/>
      <c r="C83" s="143"/>
      <c r="D83" s="143"/>
      <c r="E83" s="143"/>
      <c r="F83" s="143"/>
      <c r="G83" s="143"/>
      <c r="H83" s="143"/>
      <c r="I83" s="143"/>
      <c r="J83" s="143"/>
      <c r="K83" s="143"/>
      <c r="L83" s="143"/>
      <c r="M83" s="143"/>
      <c r="N83" s="143"/>
      <c r="O83" s="143"/>
      <c r="P83" s="143"/>
      <c r="Q83" s="143"/>
      <c r="R83" s="143"/>
      <c r="S83" s="143"/>
      <c r="T83" s="143"/>
      <c r="U83" s="143"/>
      <c r="V83" s="143"/>
      <c r="W83" s="143"/>
      <c r="X83" s="143"/>
      <c r="Y83" s="143"/>
      <c r="Z83" s="143"/>
      <c r="AA83" s="143"/>
      <c r="AB83" s="143"/>
      <c r="AC83" s="143"/>
      <c r="AD83" s="143"/>
      <c r="AE83" s="143"/>
      <c r="AF83" s="143"/>
      <c r="AG83" s="143"/>
      <c r="AH83" s="143"/>
      <c r="AI83" s="143"/>
      <c r="AJ83" s="143"/>
      <c r="AK83" s="143"/>
      <c r="AS83" s="143"/>
      <c r="AT83" s="143"/>
      <c r="AU83" s="143"/>
      <c r="AV83" s="143"/>
      <c r="AW83" s="143"/>
      <c r="AX83" s="143"/>
      <c r="AY83" s="143"/>
      <c r="AZ83" s="143"/>
      <c r="BA83" s="143"/>
      <c r="BB83" s="143"/>
      <c r="BC83" s="143"/>
      <c r="BD83" s="143"/>
      <c r="BE83" s="143"/>
      <c r="BF83" s="143"/>
      <c r="BG83" s="143"/>
      <c r="BH83" s="143"/>
      <c r="BI83" s="143"/>
      <c r="BJ83" s="143"/>
      <c r="BK83" s="143"/>
      <c r="BL83" s="143"/>
      <c r="BM83" s="143"/>
      <c r="BN83" s="143"/>
      <c r="BO83" s="143"/>
      <c r="BP83" s="143"/>
      <c r="BQ83" s="143"/>
    </row>
    <row r="84" spans="2:69" ht="12" customHeight="1" x14ac:dyDescent="0.2">
      <c r="B84" s="143"/>
      <c r="C84" s="143"/>
      <c r="D84" s="143"/>
      <c r="E84" s="143"/>
      <c r="F84" s="143"/>
      <c r="G84" s="143"/>
      <c r="H84" s="143"/>
      <c r="I84" s="143"/>
      <c r="J84" s="143"/>
      <c r="K84" s="143"/>
      <c r="L84" s="143"/>
      <c r="M84" s="143"/>
      <c r="N84" s="143"/>
      <c r="O84" s="143"/>
      <c r="P84" s="143"/>
      <c r="Q84" s="143"/>
      <c r="R84" s="143"/>
      <c r="S84" s="143"/>
      <c r="T84" s="143"/>
      <c r="U84" s="143"/>
      <c r="V84" s="143"/>
      <c r="W84" s="143"/>
      <c r="X84" s="143"/>
      <c r="Y84" s="143"/>
      <c r="Z84" s="143"/>
      <c r="AA84" s="143"/>
      <c r="AB84" s="143"/>
      <c r="AC84" s="143"/>
      <c r="AD84" s="143"/>
      <c r="AE84" s="143"/>
      <c r="AF84" s="143"/>
      <c r="AG84" s="143"/>
      <c r="AH84" s="143"/>
      <c r="AI84" s="143"/>
      <c r="AJ84" s="143"/>
      <c r="AK84" s="143"/>
      <c r="AS84" s="143"/>
      <c r="AT84" s="143"/>
      <c r="AU84" s="143"/>
      <c r="AV84" s="143"/>
      <c r="AW84" s="143"/>
      <c r="AX84" s="143"/>
      <c r="AY84" s="143"/>
      <c r="AZ84" s="143"/>
      <c r="BA84" s="143"/>
      <c r="BB84" s="143"/>
      <c r="BC84" s="143"/>
      <c r="BD84" s="143"/>
      <c r="BE84" s="143"/>
      <c r="BF84" s="143"/>
      <c r="BG84" s="143"/>
      <c r="BH84" s="143"/>
      <c r="BI84" s="143"/>
      <c r="BJ84" s="143"/>
      <c r="BK84" s="143"/>
      <c r="BL84" s="143"/>
      <c r="BM84" s="143"/>
      <c r="BN84" s="143"/>
      <c r="BO84" s="143"/>
      <c r="BP84" s="143"/>
      <c r="BQ84" s="143"/>
    </row>
    <row r="85" spans="2:69" ht="12" customHeight="1" x14ac:dyDescent="0.2">
      <c r="B85" s="143"/>
      <c r="C85" s="143"/>
      <c r="D85" s="143"/>
      <c r="E85" s="143"/>
      <c r="F85" s="143"/>
      <c r="G85" s="143"/>
      <c r="H85" s="143"/>
      <c r="I85" s="143"/>
      <c r="J85" s="143"/>
      <c r="K85" s="143"/>
      <c r="L85" s="143"/>
      <c r="M85" s="143"/>
      <c r="N85" s="143"/>
      <c r="O85" s="143"/>
      <c r="P85" s="143"/>
      <c r="Q85" s="143"/>
      <c r="R85" s="143"/>
      <c r="S85" s="143"/>
      <c r="T85" s="143"/>
      <c r="U85" s="143"/>
      <c r="V85" s="143"/>
      <c r="W85" s="143"/>
      <c r="X85" s="143"/>
      <c r="Y85" s="143"/>
      <c r="Z85" s="143"/>
      <c r="AA85" s="143"/>
      <c r="AB85" s="143"/>
      <c r="AC85" s="143"/>
      <c r="AD85" s="143"/>
      <c r="AE85" s="143"/>
      <c r="AF85" s="143"/>
      <c r="AG85" s="143"/>
      <c r="AH85" s="143"/>
      <c r="AI85" s="143"/>
      <c r="AJ85" s="143"/>
      <c r="AK85" s="143"/>
      <c r="AS85" s="143"/>
      <c r="AT85" s="143"/>
      <c r="AU85" s="143"/>
      <c r="AV85" s="143"/>
      <c r="AW85" s="143"/>
      <c r="AX85" s="143"/>
      <c r="AY85" s="143"/>
      <c r="AZ85" s="143"/>
      <c r="BA85" s="143"/>
      <c r="BB85" s="143"/>
      <c r="BC85" s="143"/>
      <c r="BD85" s="143"/>
      <c r="BE85" s="143"/>
      <c r="BF85" s="143"/>
      <c r="BG85" s="143"/>
      <c r="BH85" s="143"/>
      <c r="BI85" s="143"/>
      <c r="BJ85" s="143"/>
      <c r="BK85" s="143"/>
      <c r="BL85" s="143"/>
      <c r="BM85" s="143"/>
      <c r="BN85" s="143"/>
      <c r="BO85" s="143"/>
      <c r="BP85" s="143"/>
      <c r="BQ85" s="143"/>
    </row>
    <row r="86" spans="2:69" ht="12" customHeight="1" x14ac:dyDescent="0.2">
      <c r="B86" s="143"/>
      <c r="C86" s="143"/>
      <c r="D86" s="143"/>
      <c r="E86" s="143"/>
      <c r="F86" s="143"/>
      <c r="G86" s="143"/>
      <c r="H86" s="143"/>
      <c r="I86" s="143"/>
      <c r="J86" s="143"/>
      <c r="K86" s="143"/>
      <c r="L86" s="143"/>
      <c r="M86" s="143"/>
      <c r="N86" s="143"/>
      <c r="O86" s="143"/>
      <c r="P86" s="143"/>
      <c r="Q86" s="143"/>
      <c r="R86" s="143"/>
      <c r="S86" s="143"/>
      <c r="T86" s="143"/>
      <c r="U86" s="143"/>
      <c r="V86" s="143"/>
      <c r="W86" s="143"/>
      <c r="X86" s="143"/>
      <c r="Y86" s="143"/>
      <c r="Z86" s="143"/>
      <c r="AA86" s="143"/>
      <c r="AB86" s="143"/>
      <c r="AC86" s="143"/>
      <c r="AD86" s="143"/>
      <c r="AE86" s="143"/>
      <c r="AF86" s="143"/>
      <c r="AG86" s="143"/>
      <c r="AH86" s="143"/>
      <c r="AI86" s="143"/>
      <c r="AJ86" s="143"/>
      <c r="AK86" s="143"/>
      <c r="AS86" s="143"/>
      <c r="AT86" s="143"/>
      <c r="AU86" s="143"/>
      <c r="AV86" s="143"/>
      <c r="AW86" s="143"/>
      <c r="AX86" s="143"/>
      <c r="AY86" s="143"/>
      <c r="AZ86" s="143"/>
      <c r="BA86" s="143"/>
      <c r="BB86" s="143"/>
      <c r="BC86" s="143"/>
      <c r="BD86" s="143"/>
      <c r="BE86" s="143"/>
      <c r="BF86" s="143"/>
      <c r="BG86" s="143"/>
      <c r="BH86" s="143"/>
      <c r="BI86" s="143"/>
      <c r="BJ86" s="143"/>
      <c r="BK86" s="143"/>
      <c r="BL86" s="143"/>
      <c r="BM86" s="143"/>
      <c r="BN86" s="143"/>
      <c r="BO86" s="143"/>
      <c r="BP86" s="143"/>
      <c r="BQ86" s="143"/>
    </row>
    <row r="87" spans="2:69" ht="12" customHeight="1" x14ac:dyDescent="0.2">
      <c r="B87" s="143"/>
      <c r="C87" s="143"/>
      <c r="D87" s="143"/>
      <c r="E87" s="143"/>
      <c r="F87" s="143"/>
      <c r="G87" s="143"/>
      <c r="H87" s="143"/>
      <c r="I87" s="143"/>
      <c r="J87" s="143"/>
      <c r="K87" s="143"/>
      <c r="L87" s="143"/>
      <c r="M87" s="143"/>
      <c r="N87" s="143"/>
      <c r="O87" s="143"/>
      <c r="P87" s="143"/>
      <c r="Q87" s="143"/>
      <c r="R87" s="143"/>
      <c r="S87" s="143"/>
      <c r="T87" s="143"/>
      <c r="U87" s="143"/>
      <c r="V87" s="143"/>
      <c r="W87" s="143"/>
      <c r="X87" s="143"/>
      <c r="Y87" s="143"/>
      <c r="Z87" s="143"/>
      <c r="AA87" s="143"/>
      <c r="AB87" s="143"/>
      <c r="AC87" s="143"/>
      <c r="AD87" s="143"/>
      <c r="AE87" s="143"/>
      <c r="AF87" s="143"/>
      <c r="AG87" s="143"/>
      <c r="AH87" s="143"/>
      <c r="AI87" s="143"/>
      <c r="AJ87" s="143"/>
      <c r="AK87" s="143"/>
      <c r="AS87" s="143"/>
      <c r="AT87" s="143"/>
      <c r="AU87" s="143"/>
      <c r="AV87" s="143"/>
      <c r="AW87" s="143"/>
      <c r="AX87" s="143"/>
      <c r="AY87" s="143"/>
      <c r="AZ87" s="143"/>
      <c r="BA87" s="143"/>
      <c r="BB87" s="143"/>
      <c r="BC87" s="143"/>
      <c r="BD87" s="143"/>
      <c r="BE87" s="143"/>
      <c r="BF87" s="143"/>
      <c r="BG87" s="143"/>
      <c r="BH87" s="143"/>
      <c r="BI87" s="143"/>
      <c r="BJ87" s="143"/>
      <c r="BK87" s="143"/>
      <c r="BL87" s="143"/>
      <c r="BM87" s="143"/>
      <c r="BN87" s="143"/>
      <c r="BO87" s="143"/>
      <c r="BP87" s="143"/>
      <c r="BQ87" s="143"/>
    </row>
    <row r="88" spans="2:69" ht="12" customHeight="1" x14ac:dyDescent="0.2">
      <c r="B88" s="143"/>
      <c r="C88" s="143"/>
      <c r="D88" s="143"/>
      <c r="E88" s="143"/>
      <c r="F88" s="143"/>
      <c r="G88" s="143"/>
      <c r="H88" s="143"/>
      <c r="I88" s="143"/>
      <c r="J88" s="143"/>
      <c r="K88" s="143"/>
      <c r="L88" s="143"/>
      <c r="M88" s="143"/>
      <c r="N88" s="143"/>
      <c r="O88" s="143"/>
      <c r="P88" s="143"/>
      <c r="Q88" s="143"/>
      <c r="R88" s="143"/>
      <c r="S88" s="143"/>
      <c r="T88" s="143"/>
      <c r="U88" s="143"/>
      <c r="V88" s="143"/>
      <c r="W88" s="143"/>
      <c r="X88" s="143"/>
      <c r="Y88" s="143"/>
      <c r="Z88" s="143"/>
      <c r="AA88" s="143"/>
      <c r="AB88" s="143"/>
      <c r="AC88" s="143"/>
      <c r="AD88" s="143"/>
      <c r="AE88" s="143"/>
      <c r="AF88" s="143"/>
      <c r="AG88" s="143"/>
      <c r="AH88" s="143"/>
      <c r="AI88" s="143"/>
      <c r="AJ88" s="143"/>
      <c r="AK88" s="143"/>
      <c r="AS88" s="143"/>
      <c r="AT88" s="143"/>
      <c r="AU88" s="143"/>
      <c r="AV88" s="143"/>
      <c r="AW88" s="143"/>
      <c r="AX88" s="143"/>
      <c r="AY88" s="143"/>
      <c r="AZ88" s="143"/>
      <c r="BA88" s="143"/>
      <c r="BB88" s="143"/>
      <c r="BC88" s="143"/>
      <c r="BD88" s="143"/>
      <c r="BE88" s="143"/>
      <c r="BF88" s="143"/>
      <c r="BG88" s="143"/>
      <c r="BH88" s="143"/>
      <c r="BI88" s="143"/>
      <c r="BJ88" s="143"/>
      <c r="BK88" s="143"/>
      <c r="BL88" s="143"/>
      <c r="BM88" s="143"/>
      <c r="BN88" s="143"/>
      <c r="BO88" s="143"/>
      <c r="BP88" s="143"/>
      <c r="BQ88" s="143"/>
    </row>
    <row r="89" spans="2:69" ht="12" customHeight="1" x14ac:dyDescent="0.2">
      <c r="B89" s="143"/>
      <c r="C89" s="143"/>
      <c r="D89" s="143"/>
      <c r="E89" s="143"/>
      <c r="F89" s="143"/>
      <c r="G89" s="143"/>
      <c r="H89" s="143"/>
      <c r="I89" s="143"/>
      <c r="J89" s="143"/>
      <c r="K89" s="143"/>
      <c r="L89" s="143"/>
      <c r="M89" s="143"/>
      <c r="N89" s="143"/>
      <c r="O89" s="143"/>
      <c r="P89" s="143"/>
      <c r="Q89" s="143"/>
      <c r="R89" s="143"/>
      <c r="S89" s="143"/>
      <c r="T89" s="143"/>
      <c r="U89" s="143"/>
      <c r="V89" s="143"/>
      <c r="W89" s="143"/>
      <c r="X89" s="143"/>
      <c r="Y89" s="143"/>
      <c r="Z89" s="143"/>
      <c r="AA89" s="143"/>
      <c r="AB89" s="143"/>
      <c r="AC89" s="143"/>
      <c r="AD89" s="143"/>
      <c r="AE89" s="143"/>
      <c r="AF89" s="143"/>
      <c r="AG89" s="143"/>
      <c r="AH89" s="143"/>
      <c r="AI89" s="143"/>
      <c r="AJ89" s="143"/>
      <c r="AK89" s="143"/>
      <c r="AS89" s="143"/>
      <c r="AT89" s="143"/>
      <c r="AU89" s="143"/>
      <c r="AV89" s="143"/>
      <c r="AW89" s="143"/>
      <c r="AX89" s="143"/>
      <c r="AY89" s="143"/>
      <c r="AZ89" s="143"/>
      <c r="BA89" s="143"/>
      <c r="BB89" s="143"/>
      <c r="BC89" s="143"/>
      <c r="BD89" s="143"/>
      <c r="BE89" s="143"/>
      <c r="BF89" s="143"/>
      <c r="BG89" s="143"/>
      <c r="BH89" s="143"/>
      <c r="BI89" s="143"/>
      <c r="BJ89" s="143"/>
      <c r="BK89" s="143"/>
      <c r="BL89" s="143"/>
      <c r="BM89" s="143"/>
      <c r="BN89" s="143"/>
      <c r="BO89" s="143"/>
      <c r="BP89" s="143"/>
      <c r="BQ89" s="143"/>
    </row>
    <row r="90" spans="2:69" ht="12" customHeight="1" x14ac:dyDescent="0.2">
      <c r="B90" s="143"/>
      <c r="C90" s="143"/>
      <c r="D90" s="143"/>
      <c r="E90" s="143"/>
      <c r="F90" s="143"/>
      <c r="G90" s="143"/>
      <c r="H90" s="143"/>
      <c r="I90" s="143"/>
      <c r="J90" s="143"/>
      <c r="K90" s="143"/>
      <c r="L90" s="143"/>
      <c r="M90" s="143"/>
      <c r="N90" s="143"/>
      <c r="O90" s="143"/>
      <c r="P90" s="143"/>
      <c r="Q90" s="143"/>
      <c r="R90" s="143"/>
      <c r="S90" s="143"/>
      <c r="T90" s="143"/>
      <c r="U90" s="143"/>
      <c r="V90" s="143"/>
      <c r="W90" s="143"/>
      <c r="X90" s="143"/>
      <c r="Y90" s="143"/>
      <c r="Z90" s="143"/>
      <c r="AA90" s="143"/>
      <c r="AB90" s="143"/>
      <c r="AC90" s="143"/>
      <c r="AD90" s="143"/>
      <c r="AE90" s="143"/>
      <c r="AF90" s="143"/>
      <c r="AG90" s="143"/>
      <c r="AH90" s="143"/>
      <c r="AI90" s="143"/>
      <c r="AJ90" s="143"/>
      <c r="AK90" s="143"/>
      <c r="AS90" s="143"/>
      <c r="AT90" s="143"/>
      <c r="AU90" s="143"/>
      <c r="AV90" s="143"/>
      <c r="AW90" s="143"/>
      <c r="AX90" s="143"/>
      <c r="AY90" s="143"/>
      <c r="AZ90" s="143"/>
      <c r="BA90" s="143"/>
      <c r="BB90" s="143"/>
      <c r="BC90" s="143"/>
      <c r="BD90" s="143"/>
      <c r="BE90" s="143"/>
      <c r="BF90" s="143"/>
      <c r="BG90" s="143"/>
      <c r="BH90" s="143"/>
      <c r="BI90" s="143"/>
      <c r="BJ90" s="143"/>
      <c r="BK90" s="143"/>
      <c r="BL90" s="143"/>
      <c r="BM90" s="143"/>
      <c r="BN90" s="143"/>
      <c r="BO90" s="143"/>
      <c r="BP90" s="143"/>
      <c r="BQ90" s="143"/>
    </row>
    <row r="91" spans="2:69" ht="12" customHeight="1" x14ac:dyDescent="0.2">
      <c r="B91" s="143"/>
      <c r="C91" s="143"/>
      <c r="D91" s="143"/>
      <c r="E91" s="143"/>
      <c r="F91" s="143"/>
      <c r="G91" s="143"/>
      <c r="H91" s="143"/>
      <c r="I91" s="143"/>
      <c r="J91" s="143"/>
      <c r="K91" s="143"/>
      <c r="L91" s="143"/>
      <c r="M91" s="143"/>
      <c r="N91" s="143"/>
      <c r="O91" s="143"/>
      <c r="P91" s="143"/>
      <c r="Q91" s="143"/>
      <c r="R91" s="143"/>
      <c r="S91" s="143"/>
      <c r="T91" s="143"/>
      <c r="U91" s="143"/>
      <c r="V91" s="143"/>
      <c r="W91" s="143"/>
      <c r="X91" s="143"/>
      <c r="Y91" s="143"/>
      <c r="Z91" s="143"/>
      <c r="AA91" s="143"/>
      <c r="AB91" s="143"/>
      <c r="AC91" s="143"/>
      <c r="AD91" s="143"/>
      <c r="AE91" s="143"/>
      <c r="AF91" s="143"/>
      <c r="AG91" s="143"/>
      <c r="AH91" s="143"/>
      <c r="AI91" s="143"/>
      <c r="AJ91" s="143"/>
      <c r="AK91" s="143"/>
      <c r="AS91" s="143"/>
      <c r="AT91" s="143"/>
      <c r="AU91" s="143"/>
      <c r="AV91" s="143"/>
      <c r="AW91" s="143"/>
      <c r="AX91" s="143"/>
      <c r="AY91" s="143"/>
      <c r="AZ91" s="143"/>
      <c r="BA91" s="143"/>
      <c r="BB91" s="143"/>
      <c r="BC91" s="143"/>
      <c r="BD91" s="143"/>
      <c r="BE91" s="143"/>
      <c r="BF91" s="143"/>
      <c r="BG91" s="143"/>
      <c r="BH91" s="143"/>
      <c r="BI91" s="143"/>
      <c r="BJ91" s="143"/>
      <c r="BK91" s="143"/>
      <c r="BL91" s="143"/>
      <c r="BM91" s="143"/>
      <c r="BN91" s="143"/>
      <c r="BO91" s="143"/>
      <c r="BP91" s="143"/>
      <c r="BQ91" s="143"/>
    </row>
    <row r="92" spans="2:69" ht="12" customHeight="1" x14ac:dyDescent="0.2">
      <c r="B92" s="143"/>
      <c r="C92" s="143"/>
      <c r="D92" s="143"/>
      <c r="E92" s="143"/>
      <c r="F92" s="143"/>
      <c r="G92" s="143"/>
      <c r="H92" s="143"/>
      <c r="I92" s="143"/>
      <c r="J92" s="143"/>
      <c r="K92" s="143"/>
      <c r="L92" s="143"/>
      <c r="M92" s="143"/>
      <c r="N92" s="143"/>
      <c r="O92" s="143"/>
      <c r="P92" s="143"/>
      <c r="Q92" s="143"/>
      <c r="R92" s="143"/>
      <c r="S92" s="143"/>
      <c r="T92" s="143"/>
      <c r="U92" s="143"/>
      <c r="V92" s="143"/>
      <c r="W92" s="143"/>
      <c r="X92" s="143"/>
      <c r="Y92" s="143"/>
      <c r="Z92" s="143"/>
      <c r="AA92" s="143"/>
      <c r="AB92" s="143"/>
      <c r="AC92" s="143"/>
      <c r="AD92" s="143"/>
      <c r="AE92" s="143"/>
      <c r="AF92" s="143"/>
      <c r="AG92" s="143"/>
      <c r="AH92" s="143"/>
      <c r="AI92" s="143"/>
      <c r="AJ92" s="143"/>
      <c r="AK92" s="143"/>
      <c r="AS92" s="143"/>
      <c r="AT92" s="143"/>
      <c r="AU92" s="143"/>
      <c r="AV92" s="143"/>
      <c r="AW92" s="143"/>
      <c r="AX92" s="143"/>
      <c r="AY92" s="143"/>
      <c r="AZ92" s="143"/>
      <c r="BA92" s="143"/>
      <c r="BB92" s="143"/>
      <c r="BC92" s="143"/>
      <c r="BD92" s="143"/>
      <c r="BE92" s="143"/>
      <c r="BF92" s="143"/>
      <c r="BG92" s="143"/>
      <c r="BH92" s="143"/>
      <c r="BI92" s="143"/>
      <c r="BJ92" s="143"/>
      <c r="BK92" s="143"/>
      <c r="BL92" s="143"/>
      <c r="BM92" s="143"/>
      <c r="BN92" s="143"/>
      <c r="BO92" s="143"/>
      <c r="BP92" s="143"/>
      <c r="BQ92" s="143"/>
    </row>
    <row r="93" spans="2:69" ht="12" customHeight="1" x14ac:dyDescent="0.2">
      <c r="B93" s="143"/>
      <c r="C93" s="143"/>
      <c r="D93" s="143"/>
      <c r="E93" s="143"/>
      <c r="F93" s="143"/>
      <c r="G93" s="143"/>
      <c r="H93" s="143"/>
      <c r="I93" s="143"/>
      <c r="J93" s="143"/>
      <c r="K93" s="143"/>
      <c r="L93" s="143"/>
      <c r="M93" s="143"/>
      <c r="N93" s="143"/>
      <c r="O93" s="143"/>
      <c r="P93" s="143"/>
      <c r="Q93" s="143"/>
      <c r="R93" s="143"/>
      <c r="S93" s="143"/>
      <c r="T93" s="143"/>
      <c r="U93" s="143"/>
      <c r="V93" s="143"/>
      <c r="W93" s="143"/>
      <c r="X93" s="143"/>
      <c r="Y93" s="143"/>
      <c r="Z93" s="143"/>
      <c r="AA93" s="143"/>
      <c r="AB93" s="143"/>
      <c r="AC93" s="143"/>
      <c r="AD93" s="143"/>
      <c r="AE93" s="143"/>
      <c r="AF93" s="143"/>
      <c r="AG93" s="143"/>
      <c r="AH93" s="143"/>
      <c r="AI93" s="143"/>
      <c r="AJ93" s="143"/>
      <c r="AK93" s="143"/>
      <c r="AS93" s="143"/>
      <c r="AT93" s="143"/>
      <c r="AU93" s="143"/>
      <c r="AV93" s="143"/>
      <c r="AW93" s="143"/>
      <c r="AX93" s="143"/>
      <c r="AY93" s="143"/>
      <c r="AZ93" s="143"/>
      <c r="BA93" s="143"/>
      <c r="BB93" s="143"/>
      <c r="BC93" s="143"/>
      <c r="BD93" s="143"/>
      <c r="BE93" s="143"/>
      <c r="BF93" s="143"/>
      <c r="BG93" s="143"/>
      <c r="BH93" s="143"/>
      <c r="BI93" s="143"/>
      <c r="BJ93" s="143"/>
      <c r="BK93" s="143"/>
      <c r="BL93" s="143"/>
      <c r="BM93" s="143"/>
      <c r="BN93" s="143"/>
      <c r="BO93" s="143"/>
      <c r="BP93" s="143"/>
      <c r="BQ93" s="143"/>
    </row>
    <row r="94" spans="2:69" ht="12" customHeight="1" x14ac:dyDescent="0.2">
      <c r="B94" s="143"/>
      <c r="C94" s="143"/>
      <c r="D94" s="143"/>
      <c r="E94" s="143"/>
      <c r="F94" s="143"/>
      <c r="G94" s="143"/>
      <c r="H94" s="143"/>
      <c r="I94" s="143"/>
      <c r="J94" s="143"/>
      <c r="K94" s="143"/>
      <c r="L94" s="143"/>
      <c r="M94" s="143"/>
      <c r="N94" s="143"/>
      <c r="O94" s="143"/>
      <c r="P94" s="143"/>
      <c r="Q94" s="143"/>
      <c r="R94" s="143"/>
      <c r="S94" s="143"/>
      <c r="T94" s="143"/>
      <c r="U94" s="143"/>
      <c r="V94" s="143"/>
      <c r="W94" s="143"/>
      <c r="X94" s="143"/>
      <c r="Y94" s="143"/>
      <c r="Z94" s="143"/>
      <c r="AA94" s="143"/>
      <c r="AB94" s="143"/>
      <c r="AC94" s="143"/>
      <c r="AD94" s="143"/>
      <c r="AE94" s="143"/>
      <c r="AF94" s="143"/>
      <c r="AG94" s="143"/>
      <c r="AH94" s="143"/>
      <c r="AI94" s="143"/>
      <c r="AJ94" s="143"/>
      <c r="AK94" s="143"/>
      <c r="AS94" s="143"/>
      <c r="AT94" s="143"/>
      <c r="AU94" s="143"/>
      <c r="AV94" s="143"/>
      <c r="AW94" s="143"/>
      <c r="AX94" s="143"/>
      <c r="AY94" s="143"/>
      <c r="AZ94" s="143"/>
      <c r="BA94" s="143"/>
      <c r="BB94" s="143"/>
      <c r="BC94" s="143"/>
      <c r="BD94" s="143"/>
      <c r="BE94" s="143"/>
      <c r="BF94" s="143"/>
      <c r="BG94" s="143"/>
      <c r="BH94" s="143"/>
      <c r="BI94" s="143"/>
      <c r="BJ94" s="143"/>
      <c r="BK94" s="143"/>
      <c r="BL94" s="143"/>
      <c r="BM94" s="143"/>
      <c r="BN94" s="143"/>
      <c r="BO94" s="143"/>
      <c r="BP94" s="143"/>
      <c r="BQ94" s="143"/>
    </row>
    <row r="95" spans="2:69" ht="12" customHeight="1" x14ac:dyDescent="0.2">
      <c r="B95" s="143"/>
      <c r="C95" s="143"/>
      <c r="D95" s="143"/>
      <c r="E95" s="143"/>
      <c r="F95" s="143"/>
      <c r="G95" s="143"/>
      <c r="H95" s="143"/>
      <c r="I95" s="143"/>
      <c r="J95" s="143"/>
      <c r="K95" s="143"/>
      <c r="L95" s="143"/>
      <c r="M95" s="143"/>
      <c r="N95" s="143"/>
      <c r="O95" s="143"/>
      <c r="P95" s="143"/>
      <c r="Q95" s="143"/>
      <c r="R95" s="143"/>
      <c r="S95" s="143"/>
      <c r="T95" s="143"/>
      <c r="U95" s="143"/>
      <c r="V95" s="143"/>
      <c r="W95" s="143"/>
      <c r="X95" s="143"/>
      <c r="Y95" s="143"/>
      <c r="Z95" s="143"/>
      <c r="AA95" s="143"/>
      <c r="AB95" s="143"/>
      <c r="AC95" s="143"/>
      <c r="AD95" s="143"/>
      <c r="AE95" s="143"/>
      <c r="AF95" s="143"/>
      <c r="AG95" s="143"/>
      <c r="AH95" s="143"/>
      <c r="AI95" s="143"/>
      <c r="AJ95" s="143"/>
      <c r="AK95" s="143"/>
      <c r="AS95" s="143"/>
      <c r="AT95" s="143"/>
      <c r="AU95" s="143"/>
      <c r="AV95" s="143"/>
      <c r="AW95" s="143"/>
      <c r="AX95" s="143"/>
      <c r="AY95" s="143"/>
      <c r="AZ95" s="143"/>
      <c r="BA95" s="143"/>
      <c r="BB95" s="143"/>
      <c r="BC95" s="143"/>
      <c r="BD95" s="143"/>
      <c r="BE95" s="143"/>
      <c r="BF95" s="143"/>
      <c r="BG95" s="143"/>
      <c r="BH95" s="143"/>
      <c r="BI95" s="143"/>
      <c r="BJ95" s="143"/>
      <c r="BK95" s="143"/>
      <c r="BL95" s="143"/>
      <c r="BM95" s="143"/>
      <c r="BN95" s="143"/>
      <c r="BO95" s="143"/>
      <c r="BP95" s="143"/>
      <c r="BQ95" s="143"/>
    </row>
    <row r="96" spans="2:69" ht="12" customHeight="1" x14ac:dyDescent="0.2">
      <c r="B96" s="143"/>
      <c r="C96" s="143"/>
      <c r="D96" s="143"/>
      <c r="E96" s="143"/>
      <c r="F96" s="143"/>
      <c r="G96" s="143"/>
      <c r="H96" s="143"/>
      <c r="I96" s="143"/>
      <c r="J96" s="143"/>
      <c r="K96" s="143"/>
      <c r="L96" s="143"/>
      <c r="M96" s="143"/>
      <c r="N96" s="143"/>
      <c r="O96" s="143"/>
      <c r="P96" s="143"/>
      <c r="Q96" s="143"/>
      <c r="R96" s="143"/>
      <c r="S96" s="143"/>
      <c r="T96" s="143"/>
      <c r="U96" s="143"/>
      <c r="V96" s="143"/>
      <c r="W96" s="143"/>
      <c r="X96" s="143"/>
      <c r="Y96" s="143"/>
      <c r="Z96" s="143"/>
      <c r="AA96" s="143"/>
      <c r="AB96" s="143"/>
      <c r="AC96" s="143"/>
      <c r="AD96" s="143"/>
      <c r="AE96" s="143"/>
      <c r="AF96" s="143"/>
      <c r="AG96" s="143"/>
      <c r="AH96" s="143"/>
      <c r="AI96" s="143"/>
      <c r="AJ96" s="143"/>
      <c r="AK96" s="143"/>
      <c r="AS96" s="143"/>
      <c r="AT96" s="143"/>
      <c r="AU96" s="143"/>
      <c r="AV96" s="143"/>
      <c r="AW96" s="143"/>
      <c r="AX96" s="143"/>
      <c r="AY96" s="143"/>
      <c r="AZ96" s="143"/>
      <c r="BA96" s="143"/>
      <c r="BB96" s="143"/>
      <c r="BC96" s="143"/>
      <c r="BD96" s="143"/>
      <c r="BE96" s="143"/>
      <c r="BF96" s="143"/>
      <c r="BG96" s="143"/>
      <c r="BH96" s="143"/>
      <c r="BI96" s="143"/>
      <c r="BJ96" s="143"/>
      <c r="BK96" s="143"/>
      <c r="BL96" s="143"/>
      <c r="BM96" s="143"/>
      <c r="BN96" s="143"/>
      <c r="BO96" s="143"/>
      <c r="BP96" s="143"/>
      <c r="BQ96" s="143"/>
    </row>
    <row r="97" spans="2:69" ht="12" customHeight="1" x14ac:dyDescent="0.2">
      <c r="B97" s="143"/>
      <c r="C97" s="143"/>
      <c r="D97" s="143"/>
      <c r="E97" s="143"/>
      <c r="F97" s="143"/>
      <c r="G97" s="143"/>
      <c r="H97" s="143"/>
      <c r="I97" s="143"/>
      <c r="J97" s="143"/>
      <c r="K97" s="143"/>
      <c r="L97" s="143"/>
      <c r="M97" s="143"/>
      <c r="N97" s="143"/>
      <c r="O97" s="143"/>
      <c r="P97" s="143"/>
      <c r="Q97" s="143"/>
      <c r="R97" s="143"/>
      <c r="S97" s="143"/>
      <c r="T97" s="143"/>
      <c r="U97" s="143"/>
      <c r="V97" s="143"/>
      <c r="W97" s="143"/>
      <c r="X97" s="143"/>
      <c r="Y97" s="143"/>
      <c r="Z97" s="143"/>
      <c r="AA97" s="143"/>
      <c r="AB97" s="143"/>
      <c r="AC97" s="143"/>
      <c r="AD97" s="143"/>
      <c r="AE97" s="143"/>
      <c r="AF97" s="143"/>
      <c r="AG97" s="143"/>
      <c r="AH97" s="143"/>
      <c r="AI97" s="143"/>
      <c r="AJ97" s="143"/>
      <c r="AK97" s="143"/>
      <c r="AS97" s="143"/>
      <c r="AT97" s="143"/>
      <c r="AU97" s="143"/>
      <c r="AV97" s="143"/>
      <c r="AW97" s="143"/>
      <c r="AX97" s="143"/>
      <c r="AY97" s="143"/>
      <c r="AZ97" s="143"/>
      <c r="BA97" s="143"/>
      <c r="BB97" s="143"/>
      <c r="BC97" s="143"/>
      <c r="BD97" s="143"/>
      <c r="BE97" s="143"/>
      <c r="BF97" s="143"/>
      <c r="BG97" s="143"/>
      <c r="BH97" s="143"/>
      <c r="BI97" s="143"/>
      <c r="BJ97" s="143"/>
      <c r="BK97" s="143"/>
      <c r="BL97" s="143"/>
      <c r="BM97" s="143"/>
      <c r="BN97" s="143"/>
      <c r="BO97" s="143"/>
      <c r="BP97" s="143"/>
      <c r="BQ97" s="143"/>
    </row>
    <row r="98" spans="2:69" ht="12" customHeight="1" x14ac:dyDescent="0.2">
      <c r="B98" s="143"/>
      <c r="C98" s="143"/>
      <c r="D98" s="143"/>
      <c r="E98" s="143"/>
      <c r="F98" s="143"/>
      <c r="G98" s="143"/>
      <c r="H98" s="143"/>
      <c r="I98" s="143"/>
      <c r="J98" s="143"/>
      <c r="K98" s="143"/>
      <c r="L98" s="143"/>
      <c r="M98" s="143"/>
      <c r="N98" s="143"/>
      <c r="O98" s="143"/>
      <c r="P98" s="143"/>
      <c r="Q98" s="143"/>
      <c r="R98" s="143"/>
      <c r="S98" s="143"/>
      <c r="T98" s="143"/>
      <c r="U98" s="143"/>
      <c r="V98" s="143"/>
      <c r="W98" s="143"/>
      <c r="X98" s="143"/>
      <c r="Y98" s="143"/>
      <c r="Z98" s="143"/>
      <c r="AA98" s="143"/>
      <c r="AB98" s="143"/>
      <c r="AC98" s="143"/>
      <c r="AD98" s="143"/>
      <c r="AE98" s="143"/>
      <c r="AF98" s="143"/>
      <c r="AG98" s="143"/>
      <c r="AH98" s="143"/>
      <c r="AI98" s="143"/>
      <c r="AJ98" s="143"/>
      <c r="AK98" s="143"/>
      <c r="AS98" s="143"/>
      <c r="AT98" s="143"/>
      <c r="AU98" s="143"/>
      <c r="AV98" s="143"/>
      <c r="AW98" s="143"/>
      <c r="AX98" s="143"/>
      <c r="AY98" s="143"/>
      <c r="AZ98" s="143"/>
      <c r="BA98" s="143"/>
      <c r="BB98" s="143"/>
      <c r="BC98" s="143"/>
      <c r="BD98" s="143"/>
      <c r="BE98" s="143"/>
      <c r="BF98" s="143"/>
      <c r="BG98" s="143"/>
      <c r="BH98" s="143"/>
      <c r="BI98" s="143"/>
      <c r="BJ98" s="143"/>
      <c r="BK98" s="143"/>
      <c r="BL98" s="143"/>
      <c r="BM98" s="143"/>
      <c r="BN98" s="143"/>
      <c r="BO98" s="143"/>
      <c r="BP98" s="143"/>
      <c r="BQ98" s="143"/>
    </row>
    <row r="99" spans="2:69" ht="12" customHeight="1" x14ac:dyDescent="0.2">
      <c r="B99" s="143"/>
      <c r="C99" s="143"/>
      <c r="D99" s="143"/>
      <c r="E99" s="143"/>
      <c r="F99" s="143"/>
      <c r="G99" s="143"/>
      <c r="H99" s="143"/>
      <c r="I99" s="143"/>
      <c r="J99" s="143"/>
      <c r="K99" s="143"/>
      <c r="L99" s="143"/>
      <c r="M99" s="143"/>
      <c r="N99" s="143"/>
      <c r="O99" s="143"/>
      <c r="P99" s="143"/>
      <c r="Q99" s="143"/>
      <c r="R99" s="143"/>
      <c r="S99" s="143"/>
      <c r="T99" s="143"/>
      <c r="U99" s="143"/>
      <c r="V99" s="143"/>
      <c r="W99" s="143"/>
      <c r="X99" s="143"/>
      <c r="Y99" s="143"/>
      <c r="Z99" s="143"/>
      <c r="AA99" s="143"/>
      <c r="AB99" s="143"/>
      <c r="AC99" s="143"/>
      <c r="AD99" s="143"/>
      <c r="AE99" s="143"/>
      <c r="AF99" s="143"/>
      <c r="AG99" s="143"/>
      <c r="AH99" s="143"/>
      <c r="AI99" s="143"/>
      <c r="AJ99" s="143"/>
      <c r="AK99" s="143"/>
      <c r="AS99" s="143"/>
      <c r="AT99" s="143"/>
      <c r="AU99" s="143"/>
      <c r="AV99" s="143"/>
      <c r="AW99" s="143"/>
      <c r="AX99" s="143"/>
      <c r="AY99" s="143"/>
      <c r="AZ99" s="143"/>
      <c r="BA99" s="143"/>
      <c r="BB99" s="143"/>
      <c r="BC99" s="143"/>
      <c r="BD99" s="143"/>
      <c r="BE99" s="143"/>
      <c r="BF99" s="143"/>
      <c r="BG99" s="143"/>
      <c r="BH99" s="143"/>
      <c r="BI99" s="143"/>
      <c r="BJ99" s="143"/>
      <c r="BK99" s="143"/>
      <c r="BL99" s="143"/>
      <c r="BM99" s="143"/>
      <c r="BN99" s="143"/>
      <c r="BO99" s="143"/>
      <c r="BP99" s="143"/>
      <c r="BQ99" s="143"/>
    </row>
    <row r="100" spans="2:69" ht="12" customHeight="1" x14ac:dyDescent="0.2">
      <c r="B100" s="143"/>
      <c r="C100" s="143"/>
      <c r="D100" s="143"/>
      <c r="E100" s="143"/>
      <c r="F100" s="143"/>
      <c r="G100" s="143"/>
      <c r="H100" s="143"/>
      <c r="I100" s="143"/>
      <c r="J100" s="143"/>
      <c r="K100" s="143"/>
      <c r="L100" s="143"/>
      <c r="M100" s="143"/>
      <c r="N100" s="143"/>
      <c r="O100" s="143"/>
      <c r="P100" s="143"/>
      <c r="Q100" s="143"/>
      <c r="R100" s="143"/>
      <c r="S100" s="143"/>
      <c r="T100" s="143"/>
      <c r="U100" s="143"/>
      <c r="V100" s="143"/>
      <c r="W100" s="143"/>
      <c r="X100" s="143"/>
      <c r="Y100" s="143"/>
      <c r="Z100" s="143"/>
      <c r="AA100" s="143"/>
      <c r="AB100" s="143"/>
      <c r="AC100" s="143"/>
      <c r="AD100" s="143"/>
      <c r="AE100" s="143"/>
      <c r="AF100" s="143"/>
      <c r="AG100" s="143"/>
      <c r="AH100" s="143"/>
      <c r="AI100" s="143"/>
      <c r="AJ100" s="143"/>
      <c r="AK100" s="143"/>
      <c r="AS100" s="143"/>
      <c r="AT100" s="143"/>
      <c r="AU100" s="143"/>
      <c r="AV100" s="143"/>
      <c r="AW100" s="143"/>
      <c r="AX100" s="143"/>
      <c r="AY100" s="143"/>
      <c r="AZ100" s="143"/>
      <c r="BA100" s="143"/>
      <c r="BB100" s="143"/>
      <c r="BC100" s="143"/>
      <c r="BD100" s="143"/>
      <c r="BE100" s="143"/>
      <c r="BF100" s="143"/>
      <c r="BG100" s="143"/>
      <c r="BH100" s="143"/>
      <c r="BI100" s="143"/>
      <c r="BJ100" s="143"/>
      <c r="BK100" s="143"/>
      <c r="BL100" s="143"/>
      <c r="BM100" s="143"/>
      <c r="BN100" s="143"/>
      <c r="BO100" s="143"/>
      <c r="BP100" s="143"/>
      <c r="BQ100" s="143"/>
    </row>
    <row r="101" spans="2:69" ht="12" customHeight="1" x14ac:dyDescent="0.2">
      <c r="B101" s="143"/>
      <c r="C101" s="143"/>
      <c r="D101" s="143"/>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c r="AA101" s="143"/>
      <c r="AB101" s="143"/>
      <c r="AC101" s="143"/>
      <c r="AD101" s="143"/>
      <c r="AE101" s="143"/>
      <c r="AF101" s="143"/>
      <c r="AG101" s="143"/>
      <c r="AH101" s="143"/>
      <c r="AI101" s="143"/>
      <c r="AJ101" s="143"/>
      <c r="AK101" s="143"/>
      <c r="AS101" s="143"/>
      <c r="AT101" s="143"/>
      <c r="AU101" s="143"/>
      <c r="AV101" s="143"/>
      <c r="AW101" s="143"/>
      <c r="AX101" s="143"/>
      <c r="AY101" s="143"/>
      <c r="AZ101" s="143"/>
      <c r="BA101" s="143"/>
      <c r="BB101" s="143"/>
      <c r="BC101" s="143"/>
      <c r="BD101" s="143"/>
      <c r="BE101" s="143"/>
      <c r="BF101" s="143"/>
      <c r="BG101" s="143"/>
      <c r="BH101" s="143"/>
      <c r="BI101" s="143"/>
      <c r="BJ101" s="143"/>
      <c r="BK101" s="143"/>
      <c r="BL101" s="143"/>
      <c r="BM101" s="143"/>
      <c r="BN101" s="143"/>
      <c r="BO101" s="143"/>
      <c r="BP101" s="143"/>
      <c r="BQ101" s="143"/>
    </row>
    <row r="102" spans="2:69" ht="12" customHeight="1" x14ac:dyDescent="0.2">
      <c r="B102" s="143"/>
      <c r="C102" s="143"/>
      <c r="D102" s="143"/>
      <c r="E102" s="143"/>
      <c r="F102" s="143"/>
      <c r="G102" s="143"/>
      <c r="H102" s="143"/>
      <c r="I102" s="143"/>
      <c r="J102" s="143"/>
      <c r="K102" s="143"/>
      <c r="L102" s="143"/>
      <c r="M102" s="143"/>
      <c r="N102" s="143"/>
      <c r="O102" s="143"/>
      <c r="P102" s="143"/>
      <c r="Q102" s="143"/>
      <c r="R102" s="143"/>
      <c r="S102" s="143"/>
      <c r="T102" s="143"/>
      <c r="U102" s="143"/>
      <c r="V102" s="143"/>
      <c r="W102" s="143"/>
      <c r="X102" s="143"/>
      <c r="Y102" s="143"/>
      <c r="Z102" s="143"/>
      <c r="AA102" s="143"/>
      <c r="AB102" s="143"/>
      <c r="AC102" s="143"/>
      <c r="AD102" s="143"/>
      <c r="AE102" s="143"/>
      <c r="AF102" s="143"/>
      <c r="AG102" s="143"/>
      <c r="AH102" s="143"/>
      <c r="AI102" s="143"/>
      <c r="AJ102" s="143"/>
      <c r="AK102" s="143"/>
      <c r="AS102" s="143"/>
      <c r="AT102" s="143"/>
      <c r="AU102" s="143"/>
      <c r="AV102" s="143"/>
      <c r="AW102" s="143"/>
      <c r="AX102" s="143"/>
      <c r="AY102" s="143"/>
      <c r="AZ102" s="143"/>
      <c r="BA102" s="143"/>
      <c r="BB102" s="143"/>
      <c r="BC102" s="143"/>
      <c r="BD102" s="143"/>
      <c r="BE102" s="143"/>
      <c r="BF102" s="143"/>
      <c r="BG102" s="143"/>
      <c r="BH102" s="143"/>
      <c r="BI102" s="143"/>
      <c r="BJ102" s="143"/>
      <c r="BK102" s="143"/>
      <c r="BL102" s="143"/>
      <c r="BM102" s="143"/>
      <c r="BN102" s="143"/>
      <c r="BO102" s="143"/>
      <c r="BP102" s="143"/>
      <c r="BQ102" s="143"/>
    </row>
    <row r="103" spans="2:69" ht="12" customHeight="1" x14ac:dyDescent="0.2">
      <c r="B103" s="143"/>
      <c r="C103" s="143"/>
      <c r="D103" s="143"/>
      <c r="E103" s="143"/>
      <c r="F103" s="143"/>
      <c r="G103" s="143"/>
      <c r="H103" s="143"/>
      <c r="I103" s="143"/>
      <c r="J103" s="143"/>
      <c r="K103" s="143"/>
      <c r="L103" s="143"/>
      <c r="M103" s="143"/>
      <c r="N103" s="143"/>
      <c r="O103" s="143"/>
      <c r="P103" s="143"/>
      <c r="Q103" s="143"/>
      <c r="R103" s="143"/>
      <c r="S103" s="143"/>
      <c r="T103" s="143"/>
      <c r="U103" s="143"/>
      <c r="V103" s="143"/>
      <c r="W103" s="143"/>
      <c r="X103" s="143"/>
      <c r="Y103" s="143"/>
      <c r="Z103" s="143"/>
      <c r="AA103" s="143"/>
      <c r="AB103" s="143"/>
      <c r="AC103" s="143"/>
      <c r="AD103" s="143"/>
      <c r="AE103" s="143"/>
      <c r="AF103" s="143"/>
      <c r="AG103" s="143"/>
      <c r="AH103" s="143"/>
      <c r="AI103" s="143"/>
      <c r="AJ103" s="143"/>
      <c r="AK103" s="143"/>
      <c r="AS103" s="143"/>
      <c r="AT103" s="143"/>
      <c r="AU103" s="143"/>
      <c r="AV103" s="143"/>
      <c r="AW103" s="143"/>
      <c r="AX103" s="143"/>
      <c r="AY103" s="143"/>
      <c r="AZ103" s="143"/>
      <c r="BA103" s="143"/>
      <c r="BB103" s="143"/>
      <c r="BC103" s="143"/>
      <c r="BD103" s="143"/>
      <c r="BE103" s="143"/>
      <c r="BF103" s="143"/>
      <c r="BG103" s="143"/>
      <c r="BH103" s="143"/>
      <c r="BI103" s="143"/>
      <c r="BJ103" s="143"/>
      <c r="BK103" s="143"/>
      <c r="BL103" s="143"/>
      <c r="BM103" s="143"/>
      <c r="BN103" s="143"/>
      <c r="BO103" s="143"/>
      <c r="BP103" s="143"/>
      <c r="BQ103" s="143"/>
    </row>
    <row r="104" spans="2:69" ht="12" customHeight="1" x14ac:dyDescent="0.2">
      <c r="B104" s="143"/>
      <c r="C104" s="143"/>
      <c r="D104" s="143"/>
      <c r="E104" s="143"/>
      <c r="F104" s="143"/>
      <c r="G104" s="143"/>
      <c r="H104" s="143"/>
      <c r="I104" s="143"/>
      <c r="J104" s="143"/>
      <c r="K104" s="143"/>
      <c r="L104" s="143"/>
      <c r="M104" s="143"/>
      <c r="N104" s="143"/>
      <c r="O104" s="143"/>
      <c r="P104" s="143"/>
      <c r="Q104" s="143"/>
      <c r="R104" s="143"/>
      <c r="S104" s="143"/>
      <c r="T104" s="143"/>
      <c r="U104" s="143"/>
      <c r="V104" s="143"/>
      <c r="W104" s="143"/>
      <c r="X104" s="143"/>
      <c r="Y104" s="143"/>
      <c r="Z104" s="143"/>
      <c r="AA104" s="143"/>
      <c r="AB104" s="143"/>
      <c r="AC104" s="143"/>
      <c r="AD104" s="143"/>
      <c r="AE104" s="143"/>
      <c r="AF104" s="143"/>
      <c r="AG104" s="143"/>
      <c r="AH104" s="143"/>
      <c r="AI104" s="143"/>
      <c r="AJ104" s="143"/>
      <c r="AK104" s="143"/>
      <c r="AS104" s="143"/>
      <c r="AT104" s="143"/>
      <c r="AU104" s="143"/>
      <c r="AV104" s="143"/>
      <c r="AW104" s="143"/>
      <c r="AX104" s="143"/>
      <c r="AY104" s="143"/>
      <c r="AZ104" s="143"/>
      <c r="BA104" s="143"/>
      <c r="BB104" s="143"/>
      <c r="BC104" s="143"/>
      <c r="BD104" s="143"/>
      <c r="BE104" s="143"/>
      <c r="BF104" s="143"/>
      <c r="BG104" s="143"/>
      <c r="BH104" s="143"/>
      <c r="BI104" s="143"/>
      <c r="BJ104" s="143"/>
      <c r="BK104" s="143"/>
      <c r="BL104" s="143"/>
      <c r="BM104" s="143"/>
      <c r="BN104" s="143"/>
      <c r="BO104" s="143"/>
      <c r="BP104" s="143"/>
      <c r="BQ104" s="143"/>
    </row>
    <row r="105" spans="2:69" ht="12" customHeight="1" x14ac:dyDescent="0.2">
      <c r="B105" s="143"/>
      <c r="C105" s="143"/>
      <c r="D105" s="143"/>
      <c r="E105" s="143"/>
      <c r="F105" s="143"/>
      <c r="G105" s="143"/>
      <c r="H105" s="143"/>
      <c r="I105" s="143"/>
      <c r="J105" s="143"/>
      <c r="K105" s="143"/>
      <c r="L105" s="143"/>
      <c r="M105" s="143"/>
      <c r="N105" s="143"/>
      <c r="O105" s="143"/>
      <c r="P105" s="143"/>
      <c r="Q105" s="143"/>
      <c r="R105" s="143"/>
      <c r="S105" s="143"/>
      <c r="T105" s="143"/>
      <c r="U105" s="143"/>
      <c r="V105" s="143"/>
      <c r="W105" s="143"/>
      <c r="X105" s="143"/>
      <c r="Y105" s="143"/>
      <c r="Z105" s="143"/>
      <c r="AA105" s="143"/>
      <c r="AB105" s="143"/>
      <c r="AC105" s="143"/>
      <c r="AD105" s="143"/>
      <c r="AE105" s="143"/>
      <c r="AF105" s="143"/>
      <c r="AG105" s="143"/>
      <c r="AH105" s="143"/>
      <c r="AI105" s="143"/>
      <c r="AJ105" s="143"/>
      <c r="AK105" s="143"/>
      <c r="AS105" s="143"/>
      <c r="AT105" s="143"/>
      <c r="AU105" s="143"/>
      <c r="AV105" s="143"/>
      <c r="AW105" s="143"/>
      <c r="AX105" s="143"/>
      <c r="AY105" s="143"/>
      <c r="AZ105" s="143"/>
      <c r="BA105" s="143"/>
      <c r="BB105" s="143"/>
      <c r="BC105" s="143"/>
      <c r="BD105" s="143"/>
      <c r="BE105" s="143"/>
      <c r="BF105" s="143"/>
      <c r="BG105" s="143"/>
      <c r="BH105" s="143"/>
      <c r="BI105" s="143"/>
      <c r="BJ105" s="143"/>
      <c r="BK105" s="143"/>
      <c r="BL105" s="143"/>
      <c r="BM105" s="143"/>
      <c r="BN105" s="143"/>
      <c r="BO105" s="143"/>
      <c r="BP105" s="143"/>
      <c r="BQ105" s="143"/>
    </row>
    <row r="106" spans="2:69" ht="12" customHeight="1" x14ac:dyDescent="0.2">
      <c r="B106" s="143"/>
      <c r="C106" s="143"/>
      <c r="D106" s="143"/>
      <c r="E106" s="143"/>
      <c r="F106" s="143"/>
      <c r="G106" s="143"/>
      <c r="H106" s="143"/>
      <c r="I106" s="143"/>
      <c r="J106" s="143"/>
      <c r="K106" s="143"/>
      <c r="L106" s="143"/>
      <c r="M106" s="143"/>
      <c r="N106" s="143"/>
      <c r="O106" s="143"/>
      <c r="P106" s="143"/>
      <c r="Q106" s="143"/>
      <c r="R106" s="143"/>
      <c r="S106" s="143"/>
      <c r="T106" s="143"/>
      <c r="U106" s="143"/>
      <c r="V106" s="143"/>
      <c r="W106" s="143"/>
      <c r="X106" s="143"/>
      <c r="Y106" s="143"/>
      <c r="Z106" s="143"/>
      <c r="AA106" s="143"/>
      <c r="AB106" s="143"/>
      <c r="AC106" s="143"/>
      <c r="AD106" s="143"/>
      <c r="AE106" s="143"/>
      <c r="AF106" s="143"/>
      <c r="AG106" s="143"/>
      <c r="AH106" s="143"/>
      <c r="AI106" s="143"/>
      <c r="AJ106" s="143"/>
      <c r="AK106" s="143"/>
      <c r="AS106" s="143"/>
      <c r="AT106" s="143"/>
      <c r="AU106" s="143"/>
      <c r="AV106" s="143"/>
      <c r="AW106" s="143"/>
      <c r="AX106" s="143"/>
      <c r="AY106" s="143"/>
      <c r="AZ106" s="143"/>
      <c r="BA106" s="143"/>
      <c r="BB106" s="143"/>
      <c r="BC106" s="143"/>
      <c r="BD106" s="143"/>
      <c r="BE106" s="143"/>
      <c r="BF106" s="143"/>
      <c r="BG106" s="143"/>
      <c r="BH106" s="143"/>
      <c r="BI106" s="143"/>
      <c r="BJ106" s="143"/>
      <c r="BK106" s="143"/>
      <c r="BL106" s="143"/>
      <c r="BM106" s="143"/>
      <c r="BN106" s="143"/>
      <c r="BO106" s="143"/>
      <c r="BP106" s="143"/>
      <c r="BQ106" s="143"/>
    </row>
    <row r="107" spans="2:69" ht="12" customHeight="1" x14ac:dyDescent="0.2">
      <c r="B107" s="143"/>
      <c r="C107" s="143"/>
      <c r="D107" s="143"/>
      <c r="E107" s="143"/>
      <c r="F107" s="143"/>
      <c r="G107" s="143"/>
      <c r="H107" s="143"/>
      <c r="I107" s="143"/>
      <c r="J107" s="143"/>
      <c r="K107" s="143"/>
      <c r="L107" s="143"/>
      <c r="M107" s="143"/>
      <c r="N107" s="143"/>
      <c r="O107" s="143"/>
      <c r="P107" s="143"/>
      <c r="Q107" s="143"/>
      <c r="R107" s="143"/>
      <c r="S107" s="143"/>
      <c r="T107" s="143"/>
      <c r="U107" s="143"/>
      <c r="V107" s="143"/>
      <c r="W107" s="143"/>
      <c r="X107" s="143"/>
      <c r="Y107" s="143"/>
      <c r="Z107" s="143"/>
      <c r="AA107" s="143"/>
      <c r="AB107" s="143"/>
      <c r="AC107" s="143"/>
      <c r="AD107" s="143"/>
      <c r="AE107" s="143"/>
      <c r="AF107" s="143"/>
      <c r="AG107" s="143"/>
      <c r="AH107" s="143"/>
      <c r="AI107" s="143"/>
      <c r="AJ107" s="143"/>
      <c r="AK107" s="143"/>
      <c r="AS107" s="143"/>
      <c r="AT107" s="143"/>
      <c r="AU107" s="143"/>
      <c r="AV107" s="143"/>
      <c r="AW107" s="143"/>
      <c r="AX107" s="143"/>
      <c r="AY107" s="143"/>
      <c r="AZ107" s="143"/>
      <c r="BA107" s="143"/>
      <c r="BB107" s="143"/>
      <c r="BC107" s="143"/>
      <c r="BD107" s="143"/>
      <c r="BE107" s="143"/>
      <c r="BF107" s="143"/>
      <c r="BG107" s="143"/>
      <c r="BH107" s="143"/>
      <c r="BI107" s="143"/>
      <c r="BJ107" s="143"/>
      <c r="BK107" s="143"/>
      <c r="BL107" s="143"/>
      <c r="BM107" s="143"/>
      <c r="BN107" s="143"/>
      <c r="BO107" s="143"/>
      <c r="BP107" s="143"/>
      <c r="BQ107" s="143"/>
    </row>
    <row r="108" spans="2:69" ht="12" customHeight="1" x14ac:dyDescent="0.2">
      <c r="B108" s="143"/>
      <c r="C108" s="143"/>
      <c r="D108" s="143"/>
      <c r="E108" s="143"/>
      <c r="F108" s="143"/>
      <c r="G108" s="143"/>
      <c r="H108" s="143"/>
      <c r="I108" s="143"/>
      <c r="J108" s="143"/>
      <c r="K108" s="143"/>
      <c r="L108" s="143"/>
      <c r="M108" s="143"/>
      <c r="N108" s="143"/>
      <c r="O108" s="143"/>
      <c r="P108" s="143"/>
      <c r="Q108" s="143"/>
      <c r="R108" s="143"/>
      <c r="S108" s="143"/>
      <c r="T108" s="143"/>
      <c r="U108" s="143"/>
      <c r="V108" s="143"/>
      <c r="W108" s="143"/>
      <c r="X108" s="143"/>
      <c r="Y108" s="143"/>
      <c r="Z108" s="143"/>
      <c r="AA108" s="143"/>
      <c r="AB108" s="143"/>
      <c r="AC108" s="143"/>
      <c r="AD108" s="143"/>
      <c r="AE108" s="143"/>
      <c r="AF108" s="143"/>
      <c r="AG108" s="143"/>
      <c r="AH108" s="143"/>
      <c r="AI108" s="143"/>
      <c r="AJ108" s="143"/>
      <c r="AK108" s="143"/>
      <c r="AS108" s="143"/>
      <c r="AT108" s="143"/>
      <c r="AU108" s="143"/>
      <c r="AV108" s="143"/>
      <c r="AW108" s="143"/>
      <c r="AX108" s="143"/>
      <c r="AY108" s="143"/>
      <c r="AZ108" s="143"/>
      <c r="BA108" s="143"/>
      <c r="BB108" s="143"/>
      <c r="BC108" s="143"/>
      <c r="BD108" s="143"/>
      <c r="BE108" s="143"/>
      <c r="BF108" s="143"/>
      <c r="BG108" s="143"/>
      <c r="BH108" s="143"/>
      <c r="BI108" s="143"/>
      <c r="BJ108" s="143"/>
      <c r="BK108" s="143"/>
      <c r="BL108" s="143"/>
      <c r="BM108" s="143"/>
      <c r="BN108" s="143"/>
      <c r="BO108" s="143"/>
      <c r="BP108" s="143"/>
      <c r="BQ108" s="143"/>
    </row>
    <row r="109" spans="2:69" ht="12" customHeight="1" x14ac:dyDescent="0.2">
      <c r="B109" s="143"/>
      <c r="C109" s="143"/>
      <c r="D109" s="143"/>
      <c r="E109" s="143"/>
      <c r="F109" s="143"/>
      <c r="G109" s="143"/>
      <c r="H109" s="143"/>
      <c r="I109" s="143"/>
      <c r="J109" s="143"/>
      <c r="K109" s="143"/>
      <c r="L109" s="143"/>
      <c r="M109" s="143"/>
      <c r="N109" s="143"/>
      <c r="O109" s="143"/>
      <c r="P109" s="143"/>
      <c r="Q109" s="143"/>
      <c r="R109" s="143"/>
      <c r="S109" s="143"/>
      <c r="T109" s="143"/>
      <c r="U109" s="143"/>
      <c r="V109" s="143"/>
      <c r="W109" s="143"/>
      <c r="X109" s="143"/>
      <c r="Y109" s="143"/>
      <c r="Z109" s="143"/>
      <c r="AA109" s="143"/>
      <c r="AB109" s="143"/>
      <c r="AC109" s="143"/>
      <c r="AD109" s="143"/>
      <c r="AE109" s="143"/>
      <c r="AF109" s="143"/>
      <c r="AG109" s="143"/>
      <c r="AH109" s="143"/>
      <c r="AI109" s="143"/>
      <c r="AJ109" s="143"/>
      <c r="AK109" s="143"/>
      <c r="AS109" s="143"/>
      <c r="AT109" s="143"/>
      <c r="AU109" s="143"/>
      <c r="AV109" s="143"/>
      <c r="AW109" s="143"/>
      <c r="AX109" s="143"/>
      <c r="AY109" s="143"/>
      <c r="AZ109" s="143"/>
      <c r="BA109" s="143"/>
      <c r="BB109" s="143"/>
      <c r="BC109" s="143"/>
      <c r="BD109" s="143"/>
      <c r="BE109" s="143"/>
      <c r="BF109" s="143"/>
      <c r="BG109" s="143"/>
      <c r="BH109" s="143"/>
      <c r="BI109" s="143"/>
      <c r="BJ109" s="143"/>
      <c r="BK109" s="143"/>
      <c r="BL109" s="143"/>
      <c r="BM109" s="143"/>
      <c r="BN109" s="143"/>
      <c r="BO109" s="143"/>
      <c r="BP109" s="143"/>
      <c r="BQ109" s="143"/>
    </row>
    <row r="110" spans="2:69" ht="12" customHeight="1" x14ac:dyDescent="0.2">
      <c r="B110" s="143"/>
      <c r="C110" s="143"/>
      <c r="D110" s="143"/>
      <c r="E110" s="143"/>
      <c r="F110" s="143"/>
      <c r="G110" s="143"/>
      <c r="H110" s="143"/>
      <c r="I110" s="143"/>
      <c r="J110" s="143"/>
      <c r="K110" s="143"/>
      <c r="L110" s="143"/>
      <c r="M110" s="143"/>
      <c r="N110" s="143"/>
      <c r="O110" s="143"/>
      <c r="P110" s="143"/>
      <c r="Q110" s="143"/>
      <c r="R110" s="143"/>
      <c r="S110" s="143"/>
      <c r="T110" s="143"/>
      <c r="U110" s="143"/>
      <c r="V110" s="143"/>
      <c r="W110" s="143"/>
      <c r="X110" s="143"/>
      <c r="Y110" s="143"/>
      <c r="Z110" s="143"/>
      <c r="AA110" s="143"/>
      <c r="AB110" s="143"/>
      <c r="AC110" s="143"/>
      <c r="AD110" s="143"/>
      <c r="AE110" s="143"/>
      <c r="AF110" s="143"/>
      <c r="AG110" s="143"/>
      <c r="AH110" s="143"/>
      <c r="AI110" s="143"/>
      <c r="AJ110" s="143"/>
      <c r="AK110" s="143"/>
      <c r="AS110" s="143"/>
      <c r="AT110" s="143"/>
      <c r="AU110" s="143"/>
      <c r="AV110" s="143"/>
      <c r="AW110" s="143"/>
      <c r="AX110" s="143"/>
      <c r="AY110" s="143"/>
      <c r="AZ110" s="143"/>
      <c r="BA110" s="143"/>
      <c r="BB110" s="143"/>
      <c r="BC110" s="143"/>
      <c r="BD110" s="143"/>
      <c r="BE110" s="143"/>
      <c r="BF110" s="143"/>
      <c r="BG110" s="143"/>
      <c r="BH110" s="143"/>
      <c r="BI110" s="143"/>
      <c r="BJ110" s="143"/>
      <c r="BK110" s="143"/>
      <c r="BL110" s="143"/>
      <c r="BM110" s="143"/>
      <c r="BN110" s="143"/>
      <c r="BO110" s="143"/>
      <c r="BP110" s="143"/>
      <c r="BQ110" s="143"/>
    </row>
    <row r="111" spans="2:69" ht="12" customHeight="1" x14ac:dyDescent="0.2">
      <c r="B111" s="143"/>
      <c r="C111" s="143"/>
      <c r="D111" s="143"/>
      <c r="E111" s="143"/>
      <c r="F111" s="143"/>
      <c r="G111" s="143"/>
      <c r="H111" s="143"/>
      <c r="I111" s="143"/>
      <c r="J111" s="143"/>
      <c r="K111" s="143"/>
      <c r="L111" s="143"/>
      <c r="M111" s="143"/>
      <c r="N111" s="143"/>
      <c r="O111" s="143"/>
      <c r="P111" s="143"/>
      <c r="Q111" s="143"/>
      <c r="R111" s="143"/>
      <c r="S111" s="143"/>
      <c r="T111" s="143"/>
      <c r="U111" s="143"/>
      <c r="V111" s="143"/>
      <c r="W111" s="143"/>
      <c r="X111" s="143"/>
      <c r="Y111" s="143"/>
      <c r="Z111" s="143"/>
      <c r="AA111" s="143"/>
      <c r="AB111" s="143"/>
      <c r="AC111" s="143"/>
      <c r="AD111" s="143"/>
      <c r="AE111" s="143"/>
      <c r="AF111" s="143"/>
      <c r="AG111" s="143"/>
      <c r="AH111" s="143"/>
      <c r="AI111" s="143"/>
      <c r="AJ111" s="143"/>
      <c r="AK111" s="143"/>
      <c r="AS111" s="143"/>
      <c r="AT111" s="143"/>
      <c r="AU111" s="143"/>
      <c r="AV111" s="143"/>
      <c r="AW111" s="143"/>
      <c r="AX111" s="143"/>
      <c r="AY111" s="143"/>
      <c r="AZ111" s="143"/>
      <c r="BA111" s="143"/>
      <c r="BB111" s="143"/>
      <c r="BC111" s="143"/>
      <c r="BD111" s="143"/>
      <c r="BE111" s="143"/>
      <c r="BF111" s="143"/>
      <c r="BG111" s="143"/>
      <c r="BH111" s="143"/>
      <c r="BI111" s="143"/>
      <c r="BJ111" s="143"/>
      <c r="BK111" s="143"/>
      <c r="BL111" s="143"/>
      <c r="BM111" s="143"/>
      <c r="BN111" s="143"/>
      <c r="BO111" s="143"/>
      <c r="BP111" s="143"/>
      <c r="BQ111" s="143"/>
    </row>
    <row r="112" spans="2:69" ht="12" customHeight="1" x14ac:dyDescent="0.2">
      <c r="B112" s="143"/>
      <c r="C112" s="143"/>
      <c r="D112" s="143"/>
      <c r="E112" s="143"/>
      <c r="F112" s="143"/>
      <c r="G112" s="143"/>
      <c r="H112" s="143"/>
      <c r="I112" s="143"/>
      <c r="J112" s="143"/>
      <c r="K112" s="143"/>
      <c r="L112" s="143"/>
      <c r="M112" s="143"/>
      <c r="N112" s="143"/>
      <c r="O112" s="143"/>
      <c r="P112" s="143"/>
      <c r="Q112" s="143"/>
      <c r="R112" s="143"/>
      <c r="S112" s="143"/>
      <c r="T112" s="143"/>
      <c r="U112" s="143"/>
      <c r="V112" s="143"/>
      <c r="W112" s="143"/>
      <c r="X112" s="143"/>
      <c r="Y112" s="143"/>
      <c r="Z112" s="143"/>
      <c r="AA112" s="143"/>
      <c r="AB112" s="143"/>
      <c r="AC112" s="143"/>
      <c r="AD112" s="143"/>
      <c r="AE112" s="143"/>
      <c r="AF112" s="143"/>
      <c r="AG112" s="143"/>
      <c r="AH112" s="143"/>
      <c r="AI112" s="143"/>
      <c r="AJ112" s="143"/>
      <c r="AK112" s="143"/>
      <c r="AS112" s="143"/>
      <c r="AT112" s="143"/>
      <c r="AU112" s="143"/>
      <c r="AV112" s="143"/>
      <c r="AW112" s="143"/>
      <c r="AX112" s="143"/>
      <c r="AY112" s="143"/>
      <c r="AZ112" s="143"/>
      <c r="BA112" s="143"/>
      <c r="BB112" s="143"/>
      <c r="BC112" s="143"/>
      <c r="BD112" s="143"/>
      <c r="BE112" s="143"/>
      <c r="BF112" s="143"/>
      <c r="BG112" s="143"/>
      <c r="BH112" s="143"/>
      <c r="BI112" s="143"/>
      <c r="BJ112" s="143"/>
      <c r="BK112" s="143"/>
      <c r="BL112" s="143"/>
      <c r="BM112" s="143"/>
      <c r="BN112" s="143"/>
      <c r="BO112" s="143"/>
      <c r="BP112" s="143"/>
      <c r="BQ112" s="143"/>
    </row>
    <row r="113" spans="2:69" ht="12" customHeight="1" x14ac:dyDescent="0.2">
      <c r="B113" s="143"/>
      <c r="C113" s="143"/>
      <c r="D113" s="143"/>
      <c r="E113" s="143"/>
      <c r="F113" s="143"/>
      <c r="G113" s="143"/>
      <c r="H113" s="143"/>
      <c r="I113" s="143"/>
      <c r="J113" s="143"/>
      <c r="K113" s="143"/>
      <c r="L113" s="143"/>
      <c r="M113" s="143"/>
      <c r="N113" s="143"/>
      <c r="O113" s="143"/>
      <c r="P113" s="143"/>
      <c r="Q113" s="143"/>
      <c r="R113" s="143"/>
      <c r="S113" s="143"/>
      <c r="T113" s="143"/>
      <c r="U113" s="143"/>
      <c r="V113" s="143"/>
      <c r="W113" s="143"/>
      <c r="X113" s="143"/>
      <c r="Y113" s="143"/>
      <c r="Z113" s="143"/>
      <c r="AA113" s="143"/>
      <c r="AB113" s="143"/>
      <c r="AC113" s="143"/>
      <c r="AD113" s="143"/>
      <c r="AE113" s="143"/>
      <c r="AF113" s="143"/>
      <c r="AG113" s="143"/>
      <c r="AH113" s="143"/>
      <c r="AI113" s="143"/>
      <c r="AJ113" s="143"/>
      <c r="AK113" s="143"/>
      <c r="AS113" s="143"/>
      <c r="AT113" s="143"/>
      <c r="AU113" s="143"/>
      <c r="AV113" s="143"/>
      <c r="AW113" s="143"/>
      <c r="AX113" s="143"/>
      <c r="AY113" s="143"/>
      <c r="AZ113" s="143"/>
      <c r="BA113" s="143"/>
      <c r="BB113" s="143"/>
      <c r="BC113" s="143"/>
      <c r="BD113" s="143"/>
      <c r="BE113" s="143"/>
      <c r="BF113" s="143"/>
      <c r="BG113" s="143"/>
      <c r="BH113" s="143"/>
      <c r="BI113" s="143"/>
      <c r="BJ113" s="143"/>
      <c r="BK113" s="143"/>
      <c r="BL113" s="143"/>
      <c r="BM113" s="143"/>
      <c r="BN113" s="143"/>
      <c r="BO113" s="143"/>
      <c r="BP113" s="143"/>
      <c r="BQ113" s="143"/>
    </row>
    <row r="114" spans="2:69" ht="12" customHeight="1" x14ac:dyDescent="0.2">
      <c r="B114" s="143"/>
      <c r="C114" s="143"/>
      <c r="D114" s="143"/>
      <c r="E114" s="143"/>
      <c r="F114" s="143"/>
      <c r="G114" s="143"/>
      <c r="H114" s="143"/>
      <c r="I114" s="143"/>
      <c r="J114" s="143"/>
      <c r="K114" s="143"/>
      <c r="L114" s="143"/>
      <c r="M114" s="143"/>
      <c r="N114" s="143"/>
      <c r="O114" s="143"/>
      <c r="P114" s="143"/>
      <c r="Q114" s="143"/>
      <c r="R114" s="143"/>
      <c r="S114" s="143"/>
      <c r="T114" s="143"/>
      <c r="U114" s="143"/>
      <c r="V114" s="143"/>
      <c r="W114" s="143"/>
      <c r="X114" s="143"/>
      <c r="Y114" s="143"/>
      <c r="Z114" s="143"/>
      <c r="AA114" s="143"/>
      <c r="AB114" s="143"/>
      <c r="AC114" s="143"/>
      <c r="AD114" s="143"/>
      <c r="AE114" s="143"/>
      <c r="AF114" s="143"/>
      <c r="AG114" s="143"/>
      <c r="AH114" s="143"/>
      <c r="AI114" s="143"/>
      <c r="AJ114" s="143"/>
      <c r="AK114" s="143"/>
      <c r="AS114" s="143"/>
      <c r="AT114" s="143"/>
      <c r="AU114" s="143"/>
      <c r="AV114" s="143"/>
      <c r="AW114" s="143"/>
      <c r="AX114" s="143"/>
      <c r="AY114" s="143"/>
      <c r="AZ114" s="143"/>
      <c r="BA114" s="143"/>
      <c r="BB114" s="143"/>
      <c r="BC114" s="143"/>
      <c r="BD114" s="143"/>
      <c r="BE114" s="143"/>
      <c r="BF114" s="143"/>
      <c r="BG114" s="143"/>
      <c r="BH114" s="143"/>
      <c r="BI114" s="143"/>
      <c r="BJ114" s="143"/>
      <c r="BK114" s="143"/>
      <c r="BL114" s="143"/>
      <c r="BM114" s="143"/>
      <c r="BN114" s="143"/>
      <c r="BO114" s="143"/>
      <c r="BP114" s="143"/>
      <c r="BQ114" s="143"/>
    </row>
    <row r="115" spans="2:69" ht="12" customHeight="1" x14ac:dyDescent="0.2">
      <c r="B115" s="143"/>
      <c r="C115" s="143"/>
      <c r="D115" s="143"/>
      <c r="E115" s="143"/>
      <c r="F115" s="143"/>
      <c r="G115" s="143"/>
      <c r="H115" s="143"/>
      <c r="I115" s="143"/>
      <c r="J115" s="143"/>
      <c r="K115" s="143"/>
      <c r="L115" s="143"/>
      <c r="M115" s="143"/>
      <c r="N115" s="143"/>
      <c r="O115" s="143"/>
      <c r="P115" s="143"/>
      <c r="Q115" s="143"/>
      <c r="R115" s="143"/>
      <c r="S115" s="143"/>
      <c r="T115" s="143"/>
      <c r="U115" s="143"/>
      <c r="V115" s="143"/>
      <c r="W115" s="143"/>
      <c r="X115" s="143"/>
      <c r="Y115" s="143"/>
      <c r="Z115" s="143"/>
      <c r="AA115" s="143"/>
      <c r="AB115" s="143"/>
      <c r="AC115" s="143"/>
      <c r="AD115" s="143"/>
      <c r="AE115" s="143"/>
      <c r="AF115" s="143"/>
      <c r="AG115" s="143"/>
      <c r="AH115" s="143"/>
      <c r="AI115" s="143"/>
      <c r="AJ115" s="143"/>
      <c r="AK115" s="143"/>
      <c r="AS115" s="143"/>
      <c r="AT115" s="143"/>
      <c r="AU115" s="143"/>
      <c r="AV115" s="143"/>
      <c r="AW115" s="143"/>
      <c r="AX115" s="143"/>
      <c r="AY115" s="143"/>
      <c r="AZ115" s="143"/>
      <c r="BA115" s="143"/>
      <c r="BB115" s="143"/>
      <c r="BC115" s="143"/>
      <c r="BD115" s="143"/>
      <c r="BE115" s="143"/>
      <c r="BF115" s="143"/>
      <c r="BG115" s="143"/>
      <c r="BH115" s="143"/>
      <c r="BI115" s="143"/>
      <c r="BJ115" s="143"/>
      <c r="BK115" s="143"/>
      <c r="BL115" s="143"/>
      <c r="BM115" s="143"/>
      <c r="BN115" s="143"/>
      <c r="BO115" s="143"/>
      <c r="BP115" s="143"/>
      <c r="BQ115" s="143"/>
    </row>
    <row r="116" spans="2:69" ht="12" customHeight="1" x14ac:dyDescent="0.2">
      <c r="B116" s="143"/>
      <c r="C116" s="143"/>
      <c r="D116" s="143"/>
      <c r="E116" s="143"/>
      <c r="F116" s="143"/>
      <c r="G116" s="143"/>
      <c r="H116" s="143"/>
      <c r="I116" s="143"/>
      <c r="J116" s="143"/>
      <c r="K116" s="143"/>
      <c r="L116" s="143"/>
      <c r="M116" s="143"/>
      <c r="N116" s="143"/>
      <c r="O116" s="143"/>
      <c r="P116" s="143"/>
      <c r="Q116" s="143"/>
      <c r="R116" s="143"/>
      <c r="S116" s="143"/>
      <c r="T116" s="143"/>
      <c r="U116" s="143"/>
      <c r="V116" s="143"/>
      <c r="W116" s="143"/>
      <c r="X116" s="143"/>
      <c r="Y116" s="143"/>
      <c r="Z116" s="143"/>
      <c r="AA116" s="143"/>
      <c r="AB116" s="143"/>
      <c r="AC116" s="143"/>
      <c r="AD116" s="143"/>
      <c r="AE116" s="143"/>
      <c r="AF116" s="143"/>
      <c r="AG116" s="143"/>
      <c r="AH116" s="143"/>
      <c r="AI116" s="143"/>
      <c r="AJ116" s="143"/>
      <c r="AK116" s="143"/>
      <c r="AS116" s="143"/>
      <c r="AT116" s="143"/>
      <c r="AU116" s="143"/>
      <c r="AV116" s="143"/>
      <c r="AW116" s="143"/>
      <c r="AX116" s="143"/>
      <c r="AY116" s="143"/>
      <c r="AZ116" s="143"/>
      <c r="BA116" s="143"/>
      <c r="BB116" s="143"/>
      <c r="BC116" s="143"/>
      <c r="BD116" s="143"/>
      <c r="BE116" s="143"/>
      <c r="BF116" s="143"/>
      <c r="BG116" s="143"/>
      <c r="BH116" s="143"/>
      <c r="BI116" s="143"/>
      <c r="BJ116" s="143"/>
      <c r="BK116" s="143"/>
      <c r="BL116" s="143"/>
      <c r="BM116" s="143"/>
      <c r="BN116" s="143"/>
      <c r="BO116" s="143"/>
      <c r="BP116" s="143"/>
      <c r="BQ116" s="143"/>
    </row>
    <row r="117" spans="2:69" ht="12" customHeight="1" x14ac:dyDescent="0.2">
      <c r="B117" s="143"/>
      <c r="C117" s="143"/>
      <c r="D117" s="143"/>
      <c r="E117" s="143"/>
      <c r="F117" s="143"/>
      <c r="G117" s="143"/>
      <c r="H117" s="143"/>
      <c r="I117" s="143"/>
      <c r="J117" s="143"/>
      <c r="K117" s="143"/>
      <c r="L117" s="143"/>
      <c r="M117" s="143"/>
      <c r="N117" s="143"/>
      <c r="O117" s="143"/>
      <c r="P117" s="143"/>
      <c r="Q117" s="143"/>
      <c r="R117" s="143"/>
      <c r="S117" s="143"/>
      <c r="T117" s="143"/>
      <c r="U117" s="143"/>
      <c r="V117" s="143"/>
      <c r="W117" s="143"/>
      <c r="X117" s="143"/>
      <c r="Y117" s="143"/>
      <c r="Z117" s="143"/>
      <c r="AA117" s="143"/>
      <c r="AB117" s="143"/>
      <c r="AC117" s="143"/>
      <c r="AD117" s="143"/>
      <c r="AE117" s="143"/>
      <c r="AF117" s="143"/>
      <c r="AG117" s="143"/>
      <c r="AH117" s="143"/>
      <c r="AI117" s="143"/>
      <c r="AJ117" s="143"/>
      <c r="AK117" s="143"/>
      <c r="AS117" s="143"/>
      <c r="AT117" s="143"/>
      <c r="AU117" s="143"/>
      <c r="AV117" s="143"/>
      <c r="AW117" s="143"/>
      <c r="AX117" s="143"/>
      <c r="AY117" s="143"/>
      <c r="AZ117" s="143"/>
      <c r="BA117" s="143"/>
      <c r="BB117" s="143"/>
      <c r="BC117" s="143"/>
      <c r="BD117" s="143"/>
      <c r="BE117" s="143"/>
      <c r="BF117" s="143"/>
      <c r="BG117" s="143"/>
      <c r="BH117" s="143"/>
      <c r="BI117" s="143"/>
      <c r="BJ117" s="143"/>
      <c r="BK117" s="143"/>
      <c r="BL117" s="143"/>
      <c r="BM117" s="143"/>
      <c r="BN117" s="143"/>
      <c r="BO117" s="143"/>
      <c r="BP117" s="143"/>
      <c r="BQ117" s="143"/>
    </row>
    <row r="118" spans="2:69" ht="12" customHeight="1" x14ac:dyDescent="0.2">
      <c r="B118" s="143"/>
      <c r="C118" s="143"/>
      <c r="D118" s="143"/>
      <c r="E118" s="143"/>
      <c r="F118" s="143"/>
      <c r="G118" s="143"/>
      <c r="H118" s="143"/>
      <c r="I118" s="143"/>
      <c r="J118" s="143"/>
      <c r="K118" s="143"/>
      <c r="L118" s="143"/>
      <c r="M118" s="143"/>
      <c r="N118" s="143"/>
      <c r="O118" s="143"/>
      <c r="P118" s="143"/>
      <c r="Q118" s="143"/>
      <c r="R118" s="143"/>
      <c r="S118" s="143"/>
      <c r="T118" s="143"/>
      <c r="U118" s="143"/>
      <c r="V118" s="143"/>
      <c r="W118" s="143"/>
      <c r="X118" s="143"/>
      <c r="Y118" s="143"/>
      <c r="Z118" s="143"/>
      <c r="AA118" s="143"/>
      <c r="AB118" s="143"/>
      <c r="AC118" s="143"/>
      <c r="AD118" s="143"/>
      <c r="AE118" s="143"/>
      <c r="AF118" s="143"/>
      <c r="AG118" s="143"/>
      <c r="AH118" s="143"/>
      <c r="AI118" s="143"/>
      <c r="AJ118" s="143"/>
      <c r="AK118" s="143"/>
      <c r="AS118" s="143"/>
      <c r="AT118" s="143"/>
      <c r="AU118" s="143"/>
      <c r="AV118" s="143"/>
      <c r="AW118" s="143"/>
      <c r="AX118" s="143"/>
      <c r="AY118" s="143"/>
      <c r="AZ118" s="143"/>
      <c r="BA118" s="143"/>
      <c r="BB118" s="143"/>
      <c r="BC118" s="143"/>
      <c r="BD118" s="143"/>
      <c r="BE118" s="143"/>
      <c r="BF118" s="143"/>
      <c r="BG118" s="143"/>
      <c r="BH118" s="143"/>
      <c r="BI118" s="143"/>
      <c r="BJ118" s="143"/>
      <c r="BK118" s="143"/>
      <c r="BL118" s="143"/>
      <c r="BM118" s="143"/>
      <c r="BN118" s="143"/>
      <c r="BO118" s="143"/>
      <c r="BP118" s="143"/>
      <c r="BQ118" s="143"/>
    </row>
    <row r="119" spans="2:69" ht="12" customHeight="1" x14ac:dyDescent="0.2">
      <c r="B119" s="143"/>
      <c r="C119" s="143"/>
      <c r="D119" s="143"/>
      <c r="E119" s="143"/>
      <c r="F119" s="143"/>
      <c r="G119" s="143"/>
      <c r="H119" s="143"/>
      <c r="I119" s="143"/>
      <c r="J119" s="143"/>
      <c r="K119" s="143"/>
      <c r="L119" s="143"/>
      <c r="M119" s="143"/>
      <c r="N119" s="143"/>
      <c r="O119" s="143"/>
      <c r="P119" s="143"/>
      <c r="Q119" s="143"/>
      <c r="R119" s="143"/>
      <c r="S119" s="143"/>
      <c r="T119" s="143"/>
      <c r="U119" s="143"/>
      <c r="V119" s="143"/>
      <c r="W119" s="143"/>
      <c r="X119" s="143"/>
      <c r="Y119" s="143"/>
      <c r="Z119" s="143"/>
      <c r="AA119" s="143"/>
      <c r="AB119" s="143"/>
      <c r="AC119" s="143"/>
      <c r="AD119" s="143"/>
      <c r="AE119" s="143"/>
      <c r="AF119" s="143"/>
      <c r="AG119" s="143"/>
      <c r="AH119" s="143"/>
      <c r="AI119" s="143"/>
      <c r="AJ119" s="143"/>
      <c r="AK119" s="143"/>
      <c r="AS119" s="143"/>
      <c r="AT119" s="143"/>
      <c r="AU119" s="143"/>
      <c r="AV119" s="143"/>
      <c r="AW119" s="143"/>
      <c r="AX119" s="143"/>
      <c r="AY119" s="143"/>
      <c r="AZ119" s="143"/>
      <c r="BA119" s="143"/>
      <c r="BB119" s="143"/>
      <c r="BC119" s="143"/>
      <c r="BD119" s="143"/>
      <c r="BE119" s="143"/>
      <c r="BF119" s="143"/>
      <c r="BG119" s="143"/>
      <c r="BH119" s="143"/>
      <c r="BI119" s="143"/>
      <c r="BJ119" s="143"/>
      <c r="BK119" s="143"/>
      <c r="BL119" s="143"/>
      <c r="BM119" s="143"/>
      <c r="BN119" s="143"/>
      <c r="BO119" s="143"/>
      <c r="BP119" s="143"/>
      <c r="BQ119" s="143"/>
    </row>
    <row r="120" spans="2:69" ht="12" customHeight="1" x14ac:dyDescent="0.2">
      <c r="B120" s="143"/>
      <c r="C120" s="143"/>
      <c r="D120" s="143"/>
      <c r="E120" s="143"/>
      <c r="F120" s="143"/>
      <c r="G120" s="143"/>
      <c r="H120" s="143"/>
      <c r="I120" s="143"/>
      <c r="J120" s="143"/>
      <c r="K120" s="143"/>
      <c r="L120" s="143"/>
      <c r="M120" s="143"/>
      <c r="N120" s="143"/>
      <c r="O120" s="143"/>
      <c r="P120" s="143"/>
      <c r="Q120" s="143"/>
      <c r="R120" s="143"/>
      <c r="S120" s="143"/>
      <c r="T120" s="143"/>
      <c r="U120" s="143"/>
      <c r="V120" s="143"/>
      <c r="W120" s="143"/>
      <c r="X120" s="143"/>
      <c r="Y120" s="143"/>
      <c r="Z120" s="143"/>
      <c r="AA120" s="143"/>
      <c r="AB120" s="143"/>
      <c r="AC120" s="143"/>
      <c r="AD120" s="143"/>
      <c r="AE120" s="143"/>
      <c r="AF120" s="143"/>
      <c r="AG120" s="143"/>
      <c r="AH120" s="143"/>
      <c r="AI120" s="143"/>
      <c r="AJ120" s="143"/>
      <c r="AK120" s="143"/>
      <c r="AS120" s="143"/>
      <c r="AT120" s="143"/>
      <c r="AU120" s="143"/>
      <c r="AV120" s="143"/>
      <c r="AW120" s="143"/>
      <c r="AX120" s="143"/>
      <c r="AY120" s="143"/>
      <c r="AZ120" s="143"/>
      <c r="BA120" s="143"/>
      <c r="BB120" s="143"/>
      <c r="BC120" s="143"/>
      <c r="BD120" s="143"/>
      <c r="BE120" s="143"/>
      <c r="BF120" s="143"/>
      <c r="BG120" s="143"/>
      <c r="BH120" s="143"/>
      <c r="BI120" s="143"/>
      <c r="BJ120" s="143"/>
      <c r="BK120" s="143"/>
      <c r="BL120" s="143"/>
      <c r="BM120" s="143"/>
      <c r="BN120" s="143"/>
      <c r="BO120" s="143"/>
      <c r="BP120" s="143"/>
      <c r="BQ120" s="143"/>
    </row>
    <row r="121" spans="2:69" ht="12" customHeight="1" x14ac:dyDescent="0.2">
      <c r="B121" s="143"/>
      <c r="C121" s="143"/>
      <c r="D121" s="143"/>
      <c r="E121" s="143"/>
      <c r="F121" s="143"/>
      <c r="G121" s="143"/>
      <c r="H121" s="143"/>
      <c r="I121" s="143"/>
      <c r="J121" s="143"/>
      <c r="K121" s="143"/>
      <c r="L121" s="143"/>
      <c r="M121" s="143"/>
      <c r="N121" s="143"/>
      <c r="O121" s="143"/>
      <c r="P121" s="143"/>
      <c r="Q121" s="143"/>
      <c r="R121" s="143"/>
      <c r="S121" s="143"/>
      <c r="T121" s="143"/>
      <c r="U121" s="143"/>
      <c r="V121" s="143"/>
      <c r="W121" s="143"/>
      <c r="X121" s="143"/>
      <c r="Y121" s="143"/>
      <c r="Z121" s="143"/>
      <c r="AA121" s="143"/>
      <c r="AB121" s="143"/>
      <c r="AC121" s="143"/>
      <c r="AD121" s="143"/>
      <c r="AE121" s="143"/>
      <c r="AF121" s="143"/>
      <c r="AG121" s="143"/>
      <c r="AH121" s="143"/>
      <c r="AI121" s="143"/>
      <c r="AJ121" s="143"/>
      <c r="AK121" s="143"/>
      <c r="AS121" s="143"/>
      <c r="AT121" s="143"/>
      <c r="AU121" s="143"/>
      <c r="AV121" s="143"/>
      <c r="AW121" s="143"/>
      <c r="AX121" s="143"/>
      <c r="AY121" s="143"/>
      <c r="AZ121" s="143"/>
      <c r="BA121" s="143"/>
      <c r="BB121" s="143"/>
      <c r="BC121" s="143"/>
      <c r="BD121" s="143"/>
      <c r="BE121" s="143"/>
      <c r="BF121" s="143"/>
      <c r="BG121" s="143"/>
      <c r="BH121" s="143"/>
      <c r="BI121" s="143"/>
      <c r="BJ121" s="143"/>
      <c r="BK121" s="143"/>
      <c r="BL121" s="143"/>
      <c r="BM121" s="143"/>
      <c r="BN121" s="143"/>
      <c r="BO121" s="143"/>
      <c r="BP121" s="143"/>
      <c r="BQ121" s="143"/>
    </row>
    <row r="122" spans="2:69" ht="12" customHeight="1" x14ac:dyDescent="0.2">
      <c r="B122" s="143"/>
      <c r="C122" s="143"/>
      <c r="D122" s="143"/>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c r="AA122" s="143"/>
      <c r="AB122" s="143"/>
      <c r="AC122" s="143"/>
      <c r="AD122" s="143"/>
      <c r="AE122" s="143"/>
      <c r="AF122" s="143"/>
      <c r="AG122" s="143"/>
      <c r="AH122" s="143"/>
      <c r="AI122" s="143"/>
      <c r="AJ122" s="143"/>
      <c r="AK122" s="143"/>
      <c r="AS122" s="143"/>
      <c r="AT122" s="143"/>
      <c r="AU122" s="143"/>
      <c r="AV122" s="143"/>
      <c r="AW122" s="143"/>
      <c r="AX122" s="143"/>
      <c r="AY122" s="143"/>
      <c r="AZ122" s="143"/>
      <c r="BA122" s="143"/>
      <c r="BB122" s="143"/>
      <c r="BC122" s="143"/>
      <c r="BD122" s="143"/>
      <c r="BE122" s="143"/>
      <c r="BF122" s="143"/>
      <c r="BG122" s="143"/>
      <c r="BH122" s="143"/>
      <c r="BI122" s="143"/>
      <c r="BJ122" s="143"/>
      <c r="BK122" s="143"/>
      <c r="BL122" s="143"/>
      <c r="BM122" s="143"/>
      <c r="BN122" s="143"/>
      <c r="BO122" s="143"/>
      <c r="BP122" s="143"/>
      <c r="BQ122" s="143"/>
    </row>
    <row r="123" spans="2:69" ht="12" customHeight="1" x14ac:dyDescent="0.2">
      <c r="B123" s="143"/>
      <c r="C123" s="143"/>
      <c r="D123" s="143"/>
      <c r="E123" s="143"/>
      <c r="F123" s="143"/>
      <c r="G123" s="143"/>
      <c r="H123" s="143"/>
      <c r="I123" s="143"/>
      <c r="J123" s="143"/>
      <c r="K123" s="143"/>
      <c r="L123" s="143"/>
      <c r="M123" s="143"/>
      <c r="N123" s="143"/>
      <c r="O123" s="143"/>
      <c r="P123" s="143"/>
      <c r="Q123" s="143"/>
      <c r="R123" s="143"/>
      <c r="S123" s="143"/>
      <c r="T123" s="143"/>
      <c r="U123" s="143"/>
      <c r="V123" s="143"/>
      <c r="W123" s="143"/>
      <c r="X123" s="143"/>
      <c r="Y123" s="143"/>
      <c r="Z123" s="143"/>
      <c r="AA123" s="143"/>
      <c r="AB123" s="143"/>
      <c r="AC123" s="143"/>
      <c r="AD123" s="143"/>
      <c r="AE123" s="143"/>
      <c r="AF123" s="143"/>
      <c r="AG123" s="143"/>
      <c r="AH123" s="143"/>
      <c r="AI123" s="143"/>
      <c r="AJ123" s="143"/>
      <c r="AK123" s="143"/>
      <c r="AS123" s="143"/>
      <c r="AT123" s="143"/>
      <c r="AU123" s="143"/>
      <c r="AV123" s="143"/>
      <c r="AW123" s="143"/>
      <c r="AX123" s="143"/>
      <c r="AY123" s="143"/>
      <c r="AZ123" s="143"/>
      <c r="BA123" s="143"/>
      <c r="BB123" s="143"/>
      <c r="BC123" s="143"/>
      <c r="BD123" s="143"/>
      <c r="BE123" s="143"/>
      <c r="BF123" s="143"/>
      <c r="BG123" s="143"/>
      <c r="BH123" s="143"/>
      <c r="BI123" s="143"/>
      <c r="BJ123" s="143"/>
      <c r="BK123" s="143"/>
      <c r="BL123" s="143"/>
      <c r="BM123" s="143"/>
      <c r="BN123" s="143"/>
      <c r="BO123" s="143"/>
      <c r="BP123" s="143"/>
      <c r="BQ123" s="143"/>
    </row>
    <row r="124" spans="2:69" ht="12" customHeight="1" x14ac:dyDescent="0.2">
      <c r="B124" s="143"/>
      <c r="C124" s="143"/>
      <c r="D124" s="143"/>
      <c r="E124" s="143"/>
      <c r="F124" s="143"/>
      <c r="G124" s="143"/>
      <c r="H124" s="143"/>
      <c r="I124" s="143"/>
      <c r="J124" s="143"/>
      <c r="K124" s="143"/>
      <c r="L124" s="143"/>
      <c r="M124" s="143"/>
      <c r="N124" s="143"/>
      <c r="O124" s="143"/>
      <c r="P124" s="143"/>
      <c r="Q124" s="143"/>
      <c r="R124" s="143"/>
      <c r="S124" s="143"/>
      <c r="T124" s="143"/>
      <c r="U124" s="143"/>
      <c r="V124" s="143"/>
      <c r="W124" s="143"/>
      <c r="X124" s="143"/>
      <c r="Y124" s="143"/>
      <c r="Z124" s="143"/>
      <c r="AA124" s="143"/>
      <c r="AB124" s="143"/>
      <c r="AC124" s="143"/>
      <c r="AD124" s="143"/>
      <c r="AE124" s="143"/>
      <c r="AF124" s="143"/>
      <c r="AG124" s="143"/>
      <c r="AH124" s="143"/>
      <c r="AI124" s="143"/>
      <c r="AJ124" s="143"/>
      <c r="AK124" s="143"/>
      <c r="AS124" s="143"/>
      <c r="AT124" s="143"/>
      <c r="AU124" s="143"/>
      <c r="AV124" s="143"/>
      <c r="AW124" s="143"/>
      <c r="AX124" s="143"/>
      <c r="AY124" s="143"/>
      <c r="AZ124" s="143"/>
      <c r="BA124" s="143"/>
      <c r="BB124" s="143"/>
      <c r="BC124" s="143"/>
      <c r="BD124" s="143"/>
      <c r="BE124" s="143"/>
      <c r="BF124" s="143"/>
      <c r="BG124" s="143"/>
      <c r="BH124" s="143"/>
      <c r="BI124" s="143"/>
      <c r="BJ124" s="143"/>
      <c r="BK124" s="143"/>
      <c r="BL124" s="143"/>
      <c r="BM124" s="143"/>
      <c r="BN124" s="143"/>
      <c r="BO124" s="143"/>
      <c r="BP124" s="143"/>
      <c r="BQ124" s="143"/>
    </row>
    <row r="125" spans="2:69" ht="12" customHeight="1" x14ac:dyDescent="0.2">
      <c r="B125" s="143"/>
      <c r="C125" s="143"/>
      <c r="D125" s="143"/>
      <c r="E125" s="143"/>
      <c r="F125" s="143"/>
      <c r="G125" s="143"/>
      <c r="H125" s="143"/>
      <c r="I125" s="143"/>
      <c r="J125" s="143"/>
      <c r="K125" s="143"/>
      <c r="L125" s="143"/>
      <c r="M125" s="143"/>
      <c r="N125" s="143"/>
      <c r="O125" s="143"/>
      <c r="P125" s="143"/>
      <c r="Q125" s="143"/>
      <c r="R125" s="143"/>
      <c r="S125" s="143"/>
      <c r="T125" s="143"/>
      <c r="U125" s="143"/>
      <c r="V125" s="143"/>
      <c r="W125" s="143"/>
      <c r="X125" s="143"/>
      <c r="Y125" s="143"/>
      <c r="Z125" s="143"/>
      <c r="AA125" s="143"/>
      <c r="AB125" s="143"/>
      <c r="AC125" s="143"/>
      <c r="AD125" s="143"/>
      <c r="AE125" s="143"/>
      <c r="AF125" s="143"/>
      <c r="AG125" s="143"/>
      <c r="AH125" s="143"/>
      <c r="AI125" s="143"/>
      <c r="AJ125" s="143"/>
      <c r="AK125" s="143"/>
      <c r="AS125" s="143"/>
      <c r="AT125" s="143"/>
      <c r="AU125" s="143"/>
      <c r="AV125" s="143"/>
      <c r="AW125" s="143"/>
      <c r="AX125" s="143"/>
      <c r="AY125" s="143"/>
      <c r="AZ125" s="143"/>
      <c r="BA125" s="143"/>
      <c r="BB125" s="143"/>
      <c r="BC125" s="143"/>
      <c r="BD125" s="143"/>
      <c r="BE125" s="143"/>
      <c r="BF125" s="143"/>
      <c r="BG125" s="143"/>
      <c r="BH125" s="143"/>
      <c r="BI125" s="143"/>
      <c r="BJ125" s="143"/>
      <c r="BK125" s="143"/>
      <c r="BL125" s="143"/>
      <c r="BM125" s="143"/>
      <c r="BN125" s="143"/>
      <c r="BO125" s="143"/>
      <c r="BP125" s="143"/>
      <c r="BQ125" s="143"/>
    </row>
    <row r="126" spans="2:69" ht="12" customHeight="1" x14ac:dyDescent="0.2">
      <c r="B126" s="143"/>
      <c r="C126" s="143"/>
      <c r="D126" s="143"/>
      <c r="E126" s="143"/>
      <c r="F126" s="143"/>
      <c r="G126" s="143"/>
      <c r="H126" s="143"/>
      <c r="I126" s="143"/>
      <c r="J126" s="143"/>
      <c r="K126" s="143"/>
      <c r="L126" s="143"/>
      <c r="M126" s="143"/>
      <c r="N126" s="143"/>
      <c r="O126" s="143"/>
      <c r="P126" s="143"/>
      <c r="Q126" s="143"/>
      <c r="R126" s="143"/>
      <c r="S126" s="143"/>
      <c r="T126" s="143"/>
      <c r="U126" s="143"/>
      <c r="V126" s="143"/>
      <c r="W126" s="143"/>
      <c r="X126" s="143"/>
      <c r="Y126" s="143"/>
      <c r="Z126" s="143"/>
      <c r="AA126" s="143"/>
      <c r="AB126" s="143"/>
      <c r="AC126" s="143"/>
      <c r="AD126" s="143"/>
      <c r="AE126" s="143"/>
      <c r="AF126" s="143"/>
      <c r="AG126" s="143"/>
      <c r="AH126" s="143"/>
      <c r="AI126" s="143"/>
      <c r="AJ126" s="143"/>
      <c r="AK126" s="143"/>
      <c r="AS126" s="143"/>
      <c r="AT126" s="143"/>
      <c r="AU126" s="143"/>
      <c r="AV126" s="143"/>
      <c r="AW126" s="143"/>
      <c r="AX126" s="143"/>
      <c r="AY126" s="143"/>
      <c r="AZ126" s="143"/>
      <c r="BA126" s="143"/>
      <c r="BB126" s="143"/>
      <c r="BC126" s="143"/>
      <c r="BD126" s="143"/>
      <c r="BE126" s="143"/>
      <c r="BF126" s="143"/>
      <c r="BG126" s="143"/>
      <c r="BH126" s="143"/>
      <c r="BI126" s="143"/>
      <c r="BJ126" s="143"/>
      <c r="BK126" s="143"/>
      <c r="BL126" s="143"/>
      <c r="BM126" s="143"/>
      <c r="BN126" s="143"/>
      <c r="BO126" s="143"/>
      <c r="BP126" s="143"/>
      <c r="BQ126" s="143"/>
    </row>
    <row r="127" spans="2:69" ht="12" customHeight="1" x14ac:dyDescent="0.2">
      <c r="B127" s="143"/>
      <c r="C127" s="143"/>
      <c r="D127" s="143"/>
      <c r="E127" s="143"/>
      <c r="F127" s="143"/>
      <c r="G127" s="143"/>
      <c r="H127" s="143"/>
      <c r="I127" s="143"/>
      <c r="J127" s="143"/>
      <c r="K127" s="143"/>
      <c r="L127" s="143"/>
      <c r="M127" s="143"/>
      <c r="N127" s="143"/>
      <c r="O127" s="143"/>
      <c r="P127" s="143"/>
      <c r="Q127" s="143"/>
      <c r="R127" s="143"/>
      <c r="S127" s="143"/>
      <c r="T127" s="143"/>
      <c r="U127" s="143"/>
      <c r="V127" s="143"/>
      <c r="W127" s="143"/>
      <c r="X127" s="143"/>
      <c r="Y127" s="143"/>
      <c r="Z127" s="143"/>
      <c r="AA127" s="143"/>
      <c r="AB127" s="143"/>
      <c r="AC127" s="143"/>
      <c r="AD127" s="143"/>
      <c r="AE127" s="143"/>
      <c r="AF127" s="143"/>
      <c r="AG127" s="143"/>
      <c r="AH127" s="143"/>
      <c r="AI127" s="143"/>
      <c r="AJ127" s="143"/>
      <c r="AK127" s="143"/>
      <c r="AS127" s="143"/>
      <c r="AT127" s="143"/>
      <c r="AU127" s="143"/>
      <c r="AV127" s="143"/>
      <c r="AW127" s="143"/>
      <c r="AX127" s="143"/>
      <c r="AY127" s="143"/>
      <c r="AZ127" s="143"/>
      <c r="BA127" s="143"/>
      <c r="BB127" s="143"/>
      <c r="BC127" s="143"/>
      <c r="BD127" s="143"/>
      <c r="BE127" s="143"/>
      <c r="BF127" s="143"/>
      <c r="BG127" s="143"/>
      <c r="BH127" s="143"/>
      <c r="BI127" s="143"/>
      <c r="BJ127" s="143"/>
      <c r="BK127" s="143"/>
      <c r="BL127" s="143"/>
      <c r="BM127" s="143"/>
      <c r="BN127" s="143"/>
      <c r="BO127" s="143"/>
      <c r="BP127" s="143"/>
      <c r="BQ127" s="143"/>
    </row>
    <row r="128" spans="2:69" ht="12" customHeight="1" x14ac:dyDescent="0.2">
      <c r="B128" s="143"/>
      <c r="C128" s="143"/>
      <c r="D128" s="143"/>
      <c r="E128" s="143"/>
      <c r="F128" s="143"/>
      <c r="G128" s="143"/>
      <c r="H128" s="143"/>
      <c r="I128" s="143"/>
      <c r="J128" s="143"/>
      <c r="K128" s="143"/>
      <c r="L128" s="143"/>
      <c r="M128" s="143"/>
      <c r="N128" s="143"/>
      <c r="O128" s="143"/>
      <c r="P128" s="143"/>
      <c r="Q128" s="143"/>
      <c r="R128" s="143"/>
      <c r="S128" s="143"/>
      <c r="T128" s="143"/>
      <c r="U128" s="143"/>
      <c r="V128" s="143"/>
      <c r="W128" s="143"/>
      <c r="X128" s="143"/>
      <c r="Y128" s="143"/>
      <c r="Z128" s="143"/>
      <c r="AA128" s="143"/>
      <c r="AB128" s="143"/>
      <c r="AC128" s="143"/>
      <c r="AD128" s="143"/>
      <c r="AE128" s="143"/>
      <c r="AF128" s="143"/>
      <c r="AG128" s="143"/>
      <c r="AH128" s="143"/>
      <c r="AI128" s="143"/>
      <c r="AJ128" s="143"/>
      <c r="AK128" s="143"/>
      <c r="AS128" s="143"/>
      <c r="AT128" s="143"/>
      <c r="AU128" s="143"/>
      <c r="AV128" s="143"/>
      <c r="AW128" s="143"/>
      <c r="AX128" s="143"/>
      <c r="AY128" s="143"/>
      <c r="AZ128" s="143"/>
      <c r="BA128" s="143"/>
      <c r="BB128" s="143"/>
      <c r="BC128" s="143"/>
      <c r="BD128" s="143"/>
      <c r="BE128" s="143"/>
      <c r="BF128" s="143"/>
      <c r="BG128" s="143"/>
      <c r="BH128" s="143"/>
      <c r="BI128" s="143"/>
      <c r="BJ128" s="143"/>
      <c r="BK128" s="143"/>
      <c r="BL128" s="143"/>
      <c r="BM128" s="143"/>
      <c r="BN128" s="143"/>
      <c r="BO128" s="143"/>
      <c r="BP128" s="143"/>
      <c r="BQ128" s="143"/>
    </row>
    <row r="129" spans="2:69" ht="12" customHeight="1" x14ac:dyDescent="0.2">
      <c r="B129" s="143"/>
      <c r="C129" s="143"/>
      <c r="D129" s="143"/>
      <c r="E129" s="143"/>
      <c r="F129" s="143"/>
      <c r="G129" s="143"/>
      <c r="H129" s="143"/>
      <c r="I129" s="143"/>
      <c r="J129" s="143"/>
      <c r="K129" s="143"/>
      <c r="L129" s="143"/>
      <c r="M129" s="143"/>
      <c r="N129" s="143"/>
      <c r="O129" s="143"/>
      <c r="P129" s="143"/>
      <c r="Q129" s="143"/>
      <c r="R129" s="143"/>
      <c r="S129" s="143"/>
      <c r="T129" s="143"/>
      <c r="U129" s="143"/>
      <c r="V129" s="143"/>
      <c r="W129" s="143"/>
      <c r="X129" s="143"/>
      <c r="Y129" s="143"/>
      <c r="Z129" s="143"/>
      <c r="AA129" s="143"/>
      <c r="AB129" s="143"/>
      <c r="AC129" s="143"/>
      <c r="AD129" s="143"/>
      <c r="AE129" s="143"/>
      <c r="AF129" s="143"/>
      <c r="AG129" s="143"/>
      <c r="AH129" s="143"/>
      <c r="AI129" s="143"/>
      <c r="AJ129" s="143"/>
      <c r="AK129" s="143"/>
      <c r="AS129" s="143"/>
      <c r="AT129" s="143"/>
      <c r="AU129" s="143"/>
      <c r="AV129" s="143"/>
      <c r="AW129" s="143"/>
      <c r="AX129" s="143"/>
      <c r="AY129" s="143"/>
      <c r="AZ129" s="143"/>
      <c r="BA129" s="143"/>
      <c r="BB129" s="143"/>
      <c r="BC129" s="143"/>
      <c r="BD129" s="143"/>
      <c r="BE129" s="143"/>
      <c r="BF129" s="143"/>
      <c r="BG129" s="143"/>
      <c r="BH129" s="143"/>
      <c r="BI129" s="143"/>
      <c r="BJ129" s="143"/>
      <c r="BK129" s="143"/>
      <c r="BL129" s="143"/>
      <c r="BM129" s="143"/>
      <c r="BN129" s="143"/>
      <c r="BO129" s="143"/>
      <c r="BP129" s="143"/>
      <c r="BQ129" s="143"/>
    </row>
    <row r="130" spans="2:69" ht="12" customHeight="1" x14ac:dyDescent="0.2">
      <c r="B130" s="143"/>
      <c r="C130" s="143"/>
      <c r="D130" s="143"/>
      <c r="E130" s="143"/>
      <c r="F130" s="143"/>
      <c r="G130" s="143"/>
      <c r="H130" s="143"/>
      <c r="I130" s="143"/>
      <c r="J130" s="143"/>
      <c r="K130" s="143"/>
      <c r="L130" s="143"/>
      <c r="M130" s="143"/>
      <c r="N130" s="143"/>
      <c r="O130" s="143"/>
      <c r="P130" s="143"/>
      <c r="Q130" s="143"/>
      <c r="R130" s="143"/>
      <c r="S130" s="143"/>
      <c r="T130" s="143"/>
      <c r="U130" s="143"/>
      <c r="V130" s="143"/>
      <c r="W130" s="143"/>
      <c r="X130" s="143"/>
      <c r="Y130" s="143"/>
      <c r="Z130" s="143"/>
      <c r="AA130" s="143"/>
      <c r="AB130" s="143"/>
      <c r="AC130" s="143"/>
      <c r="AD130" s="143"/>
      <c r="AE130" s="143"/>
      <c r="AF130" s="143"/>
      <c r="AG130" s="143"/>
      <c r="AH130" s="143"/>
      <c r="AI130" s="143"/>
      <c r="AJ130" s="143"/>
      <c r="AK130" s="143"/>
      <c r="AS130" s="143"/>
      <c r="AT130" s="143"/>
      <c r="AU130" s="143"/>
      <c r="AV130" s="143"/>
      <c r="AW130" s="143"/>
      <c r="AX130" s="143"/>
      <c r="AY130" s="143"/>
      <c r="AZ130" s="143"/>
      <c r="BA130" s="143"/>
      <c r="BB130" s="143"/>
      <c r="BC130" s="143"/>
      <c r="BD130" s="143"/>
      <c r="BE130" s="143"/>
      <c r="BF130" s="143"/>
      <c r="BG130" s="143"/>
      <c r="BH130" s="143"/>
      <c r="BI130" s="143"/>
      <c r="BJ130" s="143"/>
      <c r="BK130" s="143"/>
      <c r="BL130" s="143"/>
      <c r="BM130" s="143"/>
      <c r="BN130" s="143"/>
      <c r="BO130" s="143"/>
      <c r="BP130" s="143"/>
      <c r="BQ130" s="143"/>
    </row>
    <row r="131" spans="2:69" ht="12" customHeight="1" x14ac:dyDescent="0.2">
      <c r="B131" s="143"/>
      <c r="C131" s="143"/>
      <c r="D131" s="143"/>
      <c r="E131" s="143"/>
      <c r="F131" s="143"/>
      <c r="G131" s="143"/>
      <c r="H131" s="143"/>
      <c r="I131" s="143"/>
      <c r="J131" s="143"/>
      <c r="K131" s="143"/>
      <c r="L131" s="143"/>
      <c r="M131" s="143"/>
      <c r="N131" s="143"/>
      <c r="O131" s="143"/>
      <c r="P131" s="143"/>
      <c r="Q131" s="143"/>
      <c r="R131" s="143"/>
      <c r="S131" s="143"/>
      <c r="T131" s="143"/>
      <c r="U131" s="143"/>
      <c r="V131" s="143"/>
      <c r="W131" s="143"/>
      <c r="X131" s="143"/>
      <c r="Y131" s="143"/>
      <c r="Z131" s="143"/>
      <c r="AA131" s="143"/>
      <c r="AB131" s="143"/>
      <c r="AC131" s="143"/>
      <c r="AD131" s="143"/>
      <c r="AE131" s="143"/>
      <c r="AF131" s="143"/>
      <c r="AG131" s="143"/>
      <c r="AH131" s="143"/>
      <c r="AI131" s="143"/>
      <c r="AJ131" s="143"/>
      <c r="AK131" s="143"/>
      <c r="AS131" s="143"/>
      <c r="AT131" s="143"/>
      <c r="AU131" s="143"/>
      <c r="AV131" s="143"/>
      <c r="AW131" s="143"/>
      <c r="AX131" s="143"/>
      <c r="AY131" s="143"/>
      <c r="AZ131" s="143"/>
      <c r="BA131" s="143"/>
      <c r="BB131" s="143"/>
      <c r="BC131" s="143"/>
      <c r="BD131" s="143"/>
      <c r="BE131" s="143"/>
      <c r="BF131" s="143"/>
      <c r="BG131" s="143"/>
      <c r="BH131" s="143"/>
      <c r="BI131" s="143"/>
      <c r="BJ131" s="143"/>
      <c r="BK131" s="143"/>
      <c r="BL131" s="143"/>
      <c r="BM131" s="143"/>
      <c r="BN131" s="143"/>
      <c r="BO131" s="143"/>
      <c r="BP131" s="143"/>
      <c r="BQ131" s="143"/>
    </row>
    <row r="132" spans="2:69" ht="12" customHeight="1" x14ac:dyDescent="0.2">
      <c r="B132" s="143"/>
      <c r="C132" s="143"/>
      <c r="D132" s="143"/>
      <c r="E132" s="143"/>
      <c r="F132" s="143"/>
      <c r="G132" s="143"/>
      <c r="H132" s="143"/>
      <c r="I132" s="143"/>
      <c r="J132" s="143"/>
      <c r="K132" s="143"/>
      <c r="L132" s="143"/>
      <c r="M132" s="143"/>
      <c r="N132" s="143"/>
      <c r="O132" s="143"/>
      <c r="P132" s="143"/>
      <c r="Q132" s="143"/>
      <c r="R132" s="143"/>
      <c r="S132" s="143"/>
      <c r="T132" s="143"/>
      <c r="U132" s="143"/>
      <c r="V132" s="143"/>
      <c r="W132" s="143"/>
      <c r="X132" s="143"/>
      <c r="Y132" s="143"/>
      <c r="Z132" s="143"/>
      <c r="AA132" s="143"/>
      <c r="AB132" s="143"/>
      <c r="AC132" s="143"/>
      <c r="AD132" s="143"/>
      <c r="AE132" s="143"/>
      <c r="AF132" s="143"/>
      <c r="AG132" s="143"/>
      <c r="AH132" s="143"/>
      <c r="AI132" s="143"/>
      <c r="AJ132" s="143"/>
      <c r="AK132" s="143"/>
      <c r="AS132" s="143"/>
      <c r="AT132" s="143"/>
      <c r="AU132" s="143"/>
      <c r="AV132" s="143"/>
      <c r="AW132" s="143"/>
      <c r="AX132" s="143"/>
      <c r="AY132" s="143"/>
      <c r="AZ132" s="143"/>
      <c r="BA132" s="143"/>
      <c r="BB132" s="143"/>
      <c r="BC132" s="143"/>
      <c r="BD132" s="143"/>
      <c r="BE132" s="143"/>
      <c r="BF132" s="143"/>
      <c r="BG132" s="143"/>
      <c r="BH132" s="143"/>
      <c r="BI132" s="143"/>
      <c r="BJ132" s="143"/>
      <c r="BK132" s="143"/>
      <c r="BL132" s="143"/>
      <c r="BM132" s="143"/>
      <c r="BN132" s="143"/>
      <c r="BO132" s="143"/>
      <c r="BP132" s="143"/>
      <c r="BQ132" s="143"/>
    </row>
    <row r="133" spans="2:69" ht="12" customHeight="1" x14ac:dyDescent="0.2">
      <c r="B133" s="143"/>
      <c r="C133" s="143"/>
      <c r="D133" s="143"/>
      <c r="E133" s="143"/>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143"/>
      <c r="AS133" s="143"/>
      <c r="AT133" s="143"/>
      <c r="AU133" s="143"/>
      <c r="AV133" s="143"/>
      <c r="AW133" s="143"/>
      <c r="AX133" s="143"/>
      <c r="AY133" s="143"/>
      <c r="AZ133" s="143"/>
      <c r="BA133" s="143"/>
      <c r="BB133" s="143"/>
      <c r="BC133" s="143"/>
      <c r="BD133" s="143"/>
      <c r="BE133" s="143"/>
      <c r="BF133" s="143"/>
      <c r="BG133" s="143"/>
      <c r="BH133" s="143"/>
      <c r="BI133" s="143"/>
      <c r="BJ133" s="143"/>
      <c r="BK133" s="143"/>
      <c r="BL133" s="143"/>
      <c r="BM133" s="143"/>
      <c r="BN133" s="143"/>
      <c r="BO133" s="143"/>
      <c r="BP133" s="143"/>
      <c r="BQ133" s="143"/>
    </row>
    <row r="134" spans="2:69" ht="12" customHeight="1" x14ac:dyDescent="0.2">
      <c r="B134" s="143"/>
      <c r="C134" s="143"/>
      <c r="D134" s="143"/>
      <c r="E134" s="143"/>
      <c r="F134" s="143"/>
      <c r="G134" s="143"/>
      <c r="H134" s="143"/>
      <c r="I134" s="143"/>
      <c r="J134" s="143"/>
      <c r="K134" s="143"/>
      <c r="L134" s="143"/>
      <c r="M134" s="143"/>
      <c r="N134" s="143"/>
      <c r="O134" s="143"/>
      <c r="P134" s="143"/>
      <c r="Q134" s="143"/>
      <c r="R134" s="143"/>
      <c r="S134" s="143"/>
      <c r="T134" s="143"/>
      <c r="U134" s="143"/>
      <c r="V134" s="143"/>
      <c r="W134" s="143"/>
      <c r="X134" s="143"/>
      <c r="Y134" s="143"/>
      <c r="Z134" s="143"/>
      <c r="AA134" s="143"/>
      <c r="AB134" s="143"/>
      <c r="AC134" s="143"/>
      <c r="AD134" s="143"/>
      <c r="AE134" s="143"/>
      <c r="AF134" s="143"/>
      <c r="AG134" s="143"/>
      <c r="AH134" s="143"/>
      <c r="AI134" s="143"/>
      <c r="AJ134" s="143"/>
      <c r="AK134" s="143"/>
      <c r="AS134" s="143"/>
      <c r="AT134" s="143"/>
      <c r="AU134" s="143"/>
      <c r="AV134" s="143"/>
      <c r="AW134" s="143"/>
      <c r="AX134" s="143"/>
      <c r="AY134" s="143"/>
      <c r="AZ134" s="143"/>
      <c r="BA134" s="143"/>
      <c r="BB134" s="143"/>
      <c r="BC134" s="143"/>
      <c r="BD134" s="143"/>
      <c r="BE134" s="143"/>
      <c r="BF134" s="143"/>
      <c r="BG134" s="143"/>
      <c r="BH134" s="143"/>
      <c r="BI134" s="143"/>
      <c r="BJ134" s="143"/>
      <c r="BK134" s="143"/>
      <c r="BL134" s="143"/>
      <c r="BM134" s="143"/>
      <c r="BN134" s="143"/>
      <c r="BO134" s="143"/>
      <c r="BP134" s="143"/>
      <c r="BQ134" s="143"/>
    </row>
    <row r="135" spans="2:69" ht="12" customHeight="1" x14ac:dyDescent="0.2">
      <c r="B135" s="143"/>
      <c r="C135" s="143"/>
      <c r="D135" s="143"/>
      <c r="E135" s="143"/>
      <c r="F135" s="143"/>
      <c r="G135" s="143"/>
      <c r="H135" s="143"/>
      <c r="I135" s="143"/>
      <c r="J135" s="143"/>
      <c r="K135" s="143"/>
      <c r="L135" s="143"/>
      <c r="M135" s="143"/>
      <c r="N135" s="143"/>
      <c r="O135" s="143"/>
      <c r="P135" s="143"/>
      <c r="Q135" s="143"/>
      <c r="R135" s="143"/>
      <c r="S135" s="143"/>
      <c r="T135" s="143"/>
      <c r="U135" s="143"/>
      <c r="V135" s="143"/>
      <c r="W135" s="143"/>
      <c r="X135" s="143"/>
      <c r="Y135" s="143"/>
      <c r="Z135" s="143"/>
      <c r="AA135" s="143"/>
      <c r="AB135" s="143"/>
      <c r="AC135" s="143"/>
      <c r="AD135" s="143"/>
      <c r="AE135" s="143"/>
      <c r="AF135" s="143"/>
      <c r="AG135" s="143"/>
      <c r="AH135" s="143"/>
      <c r="AI135" s="143"/>
      <c r="AJ135" s="143"/>
      <c r="AK135" s="143"/>
      <c r="AS135" s="143"/>
      <c r="AT135" s="143"/>
      <c r="AU135" s="143"/>
      <c r="AV135" s="143"/>
      <c r="AW135" s="143"/>
      <c r="AX135" s="143"/>
      <c r="AY135" s="143"/>
      <c r="AZ135" s="143"/>
      <c r="BA135" s="143"/>
      <c r="BB135" s="143"/>
      <c r="BC135" s="143"/>
      <c r="BD135" s="143"/>
      <c r="BE135" s="143"/>
      <c r="BF135" s="143"/>
      <c r="BG135" s="143"/>
      <c r="BH135" s="143"/>
      <c r="BI135" s="143"/>
      <c r="BJ135" s="143"/>
      <c r="BK135" s="143"/>
      <c r="BL135" s="143"/>
      <c r="BM135" s="143"/>
      <c r="BN135" s="143"/>
      <c r="BO135" s="143"/>
      <c r="BP135" s="143"/>
      <c r="BQ135" s="143"/>
    </row>
    <row r="136" spans="2:69" ht="12" customHeight="1" x14ac:dyDescent="0.2">
      <c r="B136" s="143"/>
      <c r="C136" s="143"/>
      <c r="D136" s="143"/>
      <c r="E136" s="143"/>
      <c r="F136" s="143"/>
      <c r="G136" s="143"/>
      <c r="H136" s="143"/>
      <c r="I136" s="143"/>
      <c r="J136" s="143"/>
      <c r="K136" s="143"/>
      <c r="L136" s="143"/>
      <c r="M136" s="143"/>
      <c r="N136" s="143"/>
      <c r="O136" s="143"/>
      <c r="P136" s="143"/>
      <c r="Q136" s="143"/>
      <c r="R136" s="143"/>
      <c r="S136" s="143"/>
      <c r="T136" s="143"/>
      <c r="U136" s="143"/>
      <c r="V136" s="143"/>
      <c r="W136" s="143"/>
      <c r="X136" s="143"/>
      <c r="Y136" s="143"/>
      <c r="Z136" s="143"/>
      <c r="AA136" s="143"/>
      <c r="AB136" s="143"/>
      <c r="AC136" s="143"/>
      <c r="AD136" s="143"/>
      <c r="AE136" s="143"/>
      <c r="AF136" s="143"/>
      <c r="AG136" s="143"/>
      <c r="AH136" s="143"/>
      <c r="AI136" s="143"/>
      <c r="AJ136" s="143"/>
      <c r="AK136" s="143"/>
      <c r="AS136" s="143"/>
      <c r="AT136" s="143"/>
      <c r="AU136" s="143"/>
      <c r="AV136" s="143"/>
      <c r="AW136" s="143"/>
      <c r="AX136" s="143"/>
      <c r="AY136" s="143"/>
      <c r="AZ136" s="143"/>
      <c r="BA136" s="143"/>
      <c r="BB136" s="143"/>
      <c r="BC136" s="143"/>
      <c r="BD136" s="143"/>
      <c r="BE136" s="143"/>
      <c r="BF136" s="143"/>
      <c r="BG136" s="143"/>
      <c r="BH136" s="143"/>
      <c r="BI136" s="143"/>
      <c r="BJ136" s="143"/>
      <c r="BK136" s="143"/>
      <c r="BL136" s="143"/>
      <c r="BM136" s="143"/>
      <c r="BN136" s="143"/>
      <c r="BO136" s="143"/>
      <c r="BP136" s="143"/>
      <c r="BQ136" s="143"/>
    </row>
    <row r="137" spans="2:69" ht="12" customHeight="1" x14ac:dyDescent="0.2">
      <c r="B137" s="143"/>
      <c r="C137" s="143"/>
      <c r="D137" s="143"/>
      <c r="E137" s="143"/>
      <c r="F137" s="143"/>
      <c r="G137" s="143"/>
      <c r="H137" s="143"/>
      <c r="I137" s="143"/>
      <c r="J137" s="143"/>
      <c r="K137" s="143"/>
      <c r="L137" s="143"/>
      <c r="M137" s="143"/>
      <c r="N137" s="143"/>
      <c r="O137" s="143"/>
      <c r="P137" s="143"/>
      <c r="Q137" s="143"/>
      <c r="R137" s="143"/>
      <c r="S137" s="143"/>
      <c r="T137" s="143"/>
      <c r="U137" s="143"/>
      <c r="V137" s="143"/>
      <c r="W137" s="143"/>
      <c r="X137" s="143"/>
      <c r="Y137" s="143"/>
      <c r="Z137" s="143"/>
      <c r="AA137" s="143"/>
      <c r="AB137" s="143"/>
      <c r="AC137" s="143"/>
      <c r="AD137" s="143"/>
      <c r="AE137" s="143"/>
      <c r="AF137" s="143"/>
      <c r="AG137" s="143"/>
      <c r="AH137" s="143"/>
      <c r="AI137" s="143"/>
      <c r="AJ137" s="143"/>
      <c r="AK137" s="143"/>
      <c r="AS137" s="143"/>
      <c r="AT137" s="143"/>
      <c r="AU137" s="143"/>
      <c r="AV137" s="143"/>
      <c r="AW137" s="143"/>
      <c r="AX137" s="143"/>
      <c r="AY137" s="143"/>
      <c r="AZ137" s="143"/>
      <c r="BA137" s="143"/>
      <c r="BB137" s="143"/>
      <c r="BC137" s="143"/>
      <c r="BD137" s="143"/>
      <c r="BE137" s="143"/>
      <c r="BF137" s="143"/>
      <c r="BG137" s="143"/>
      <c r="BH137" s="143"/>
      <c r="BI137" s="143"/>
      <c r="BJ137" s="143"/>
      <c r="BK137" s="143"/>
      <c r="BL137" s="143"/>
      <c r="BM137" s="143"/>
      <c r="BN137" s="143"/>
      <c r="BO137" s="143"/>
      <c r="BP137" s="143"/>
      <c r="BQ137" s="143"/>
    </row>
    <row r="138" spans="2:69" ht="12" customHeight="1" x14ac:dyDescent="0.2">
      <c r="B138" s="143"/>
      <c r="C138" s="143"/>
      <c r="D138" s="143"/>
      <c r="E138" s="143"/>
      <c r="F138" s="143"/>
      <c r="G138" s="143"/>
      <c r="H138" s="143"/>
      <c r="I138" s="143"/>
      <c r="J138" s="143"/>
      <c r="K138" s="143"/>
      <c r="L138" s="143"/>
      <c r="M138" s="143"/>
      <c r="N138" s="143"/>
      <c r="O138" s="143"/>
      <c r="P138" s="143"/>
      <c r="Q138" s="143"/>
      <c r="R138" s="143"/>
      <c r="S138" s="143"/>
      <c r="T138" s="143"/>
      <c r="U138" s="143"/>
      <c r="V138" s="143"/>
      <c r="W138" s="143"/>
      <c r="X138" s="143"/>
      <c r="Y138" s="143"/>
      <c r="Z138" s="143"/>
      <c r="AA138" s="143"/>
      <c r="AB138" s="143"/>
      <c r="AC138" s="143"/>
      <c r="AD138" s="143"/>
      <c r="AE138" s="143"/>
      <c r="AF138" s="143"/>
      <c r="AG138" s="143"/>
      <c r="AH138" s="143"/>
      <c r="AI138" s="143"/>
      <c r="AJ138" s="143"/>
      <c r="AK138" s="143"/>
      <c r="AS138" s="143"/>
      <c r="AT138" s="143"/>
      <c r="AU138" s="143"/>
      <c r="AV138" s="143"/>
      <c r="AW138" s="143"/>
      <c r="AX138" s="143"/>
      <c r="AY138" s="143"/>
      <c r="AZ138" s="143"/>
      <c r="BA138" s="143"/>
      <c r="BB138" s="143"/>
      <c r="BC138" s="143"/>
      <c r="BD138" s="143"/>
      <c r="BE138" s="143"/>
      <c r="BF138" s="143"/>
      <c r="BG138" s="143"/>
      <c r="BH138" s="143"/>
      <c r="BI138" s="143"/>
      <c r="BJ138" s="143"/>
      <c r="BK138" s="143"/>
      <c r="BL138" s="143"/>
      <c r="BM138" s="143"/>
      <c r="BN138" s="143"/>
      <c r="BO138" s="143"/>
      <c r="BP138" s="143"/>
      <c r="BQ138" s="143"/>
    </row>
    <row r="139" spans="2:69" ht="12" customHeight="1" x14ac:dyDescent="0.2">
      <c r="B139" s="143"/>
      <c r="C139" s="143"/>
      <c r="D139" s="143"/>
      <c r="E139" s="143"/>
      <c r="F139" s="143"/>
      <c r="G139" s="143"/>
      <c r="H139" s="143"/>
      <c r="I139" s="143"/>
      <c r="J139" s="143"/>
      <c r="K139" s="143"/>
      <c r="L139" s="143"/>
      <c r="M139" s="143"/>
      <c r="N139" s="143"/>
      <c r="O139" s="143"/>
      <c r="P139" s="143"/>
      <c r="Q139" s="143"/>
      <c r="R139" s="143"/>
      <c r="S139" s="143"/>
      <c r="T139" s="143"/>
      <c r="U139" s="143"/>
      <c r="V139" s="143"/>
      <c r="W139" s="143"/>
      <c r="X139" s="143"/>
      <c r="Y139" s="143"/>
      <c r="Z139" s="143"/>
      <c r="AA139" s="143"/>
      <c r="AB139" s="143"/>
      <c r="AC139" s="143"/>
      <c r="AD139" s="143"/>
      <c r="AE139" s="143"/>
      <c r="AF139" s="143"/>
      <c r="AG139" s="143"/>
      <c r="AH139" s="143"/>
      <c r="AI139" s="143"/>
      <c r="AJ139" s="143"/>
      <c r="AK139" s="143"/>
      <c r="AS139" s="143"/>
      <c r="AT139" s="143"/>
      <c r="AU139" s="143"/>
      <c r="AV139" s="143"/>
      <c r="AW139" s="143"/>
      <c r="AX139" s="143"/>
      <c r="AY139" s="143"/>
      <c r="AZ139" s="143"/>
      <c r="BA139" s="143"/>
      <c r="BB139" s="143"/>
      <c r="BC139" s="143"/>
      <c r="BD139" s="143"/>
      <c r="BE139" s="143"/>
      <c r="BF139" s="143"/>
      <c r="BG139" s="143"/>
      <c r="BH139" s="143"/>
      <c r="BI139" s="143"/>
      <c r="BJ139" s="143"/>
      <c r="BK139" s="143"/>
      <c r="BL139" s="143"/>
      <c r="BM139" s="143"/>
      <c r="BN139" s="143"/>
      <c r="BO139" s="143"/>
      <c r="BP139" s="143"/>
      <c r="BQ139" s="143"/>
    </row>
    <row r="140" spans="2:69" ht="12" customHeight="1" x14ac:dyDescent="0.2">
      <c r="B140" s="143"/>
      <c r="C140" s="143"/>
      <c r="D140" s="143"/>
      <c r="E140" s="143"/>
      <c r="F140" s="143"/>
      <c r="G140" s="143"/>
      <c r="H140" s="143"/>
      <c r="I140" s="143"/>
      <c r="J140" s="143"/>
      <c r="K140" s="143"/>
      <c r="L140" s="143"/>
      <c r="M140" s="143"/>
      <c r="N140" s="143"/>
      <c r="O140" s="143"/>
      <c r="P140" s="143"/>
      <c r="Q140" s="143"/>
      <c r="R140" s="143"/>
      <c r="S140" s="143"/>
      <c r="T140" s="143"/>
      <c r="U140" s="143"/>
      <c r="V140" s="143"/>
      <c r="W140" s="143"/>
      <c r="X140" s="143"/>
      <c r="Y140" s="143"/>
      <c r="Z140" s="143"/>
      <c r="AA140" s="143"/>
      <c r="AB140" s="143"/>
      <c r="AC140" s="143"/>
      <c r="AD140" s="143"/>
      <c r="AE140" s="143"/>
      <c r="AF140" s="143"/>
      <c r="AG140" s="143"/>
      <c r="AH140" s="143"/>
      <c r="AI140" s="143"/>
      <c r="AJ140" s="143"/>
      <c r="AK140" s="143"/>
      <c r="AS140" s="143"/>
      <c r="AT140" s="143"/>
      <c r="AU140" s="143"/>
      <c r="AV140" s="143"/>
      <c r="AW140" s="143"/>
      <c r="AX140" s="143"/>
      <c r="AY140" s="143"/>
      <c r="AZ140" s="143"/>
      <c r="BA140" s="143"/>
      <c r="BB140" s="143"/>
      <c r="BC140" s="143"/>
      <c r="BD140" s="143"/>
      <c r="BE140" s="143"/>
      <c r="BF140" s="143"/>
      <c r="BG140" s="143"/>
      <c r="BH140" s="143"/>
      <c r="BI140" s="143"/>
      <c r="BJ140" s="143"/>
      <c r="BK140" s="143"/>
      <c r="BL140" s="143"/>
      <c r="BM140" s="143"/>
      <c r="BN140" s="143"/>
      <c r="BO140" s="143"/>
      <c r="BP140" s="143"/>
      <c r="BQ140" s="143"/>
    </row>
    <row r="141" spans="2:69" ht="12" customHeight="1" x14ac:dyDescent="0.2">
      <c r="B141" s="143"/>
      <c r="C141" s="143"/>
      <c r="D141" s="143"/>
      <c r="E141" s="143"/>
      <c r="F141" s="143"/>
      <c r="G141" s="143"/>
      <c r="H141" s="143"/>
      <c r="I141" s="143"/>
      <c r="J141" s="143"/>
      <c r="K141" s="143"/>
      <c r="L141" s="143"/>
      <c r="M141" s="143"/>
      <c r="N141" s="143"/>
      <c r="O141" s="143"/>
      <c r="P141" s="143"/>
      <c r="Q141" s="143"/>
      <c r="R141" s="143"/>
      <c r="S141" s="143"/>
      <c r="T141" s="143"/>
      <c r="U141" s="143"/>
      <c r="V141" s="143"/>
      <c r="W141" s="143"/>
      <c r="X141" s="143"/>
      <c r="Y141" s="143"/>
      <c r="Z141" s="143"/>
      <c r="AA141" s="143"/>
      <c r="AB141" s="143"/>
      <c r="AC141" s="143"/>
      <c r="AD141" s="143"/>
      <c r="AE141" s="143"/>
      <c r="AF141" s="143"/>
      <c r="AG141" s="143"/>
      <c r="AH141" s="143"/>
      <c r="AI141" s="143"/>
      <c r="AJ141" s="143"/>
      <c r="AK141" s="143"/>
      <c r="AS141" s="143"/>
      <c r="AT141" s="143"/>
      <c r="AU141" s="143"/>
      <c r="AV141" s="143"/>
      <c r="AW141" s="143"/>
      <c r="AX141" s="143"/>
      <c r="AY141" s="143"/>
      <c r="AZ141" s="143"/>
      <c r="BA141" s="143"/>
      <c r="BB141" s="143"/>
      <c r="BC141" s="143"/>
      <c r="BD141" s="143"/>
      <c r="BE141" s="143"/>
      <c r="BF141" s="143"/>
      <c r="BG141" s="143"/>
      <c r="BH141" s="143"/>
      <c r="BI141" s="143"/>
      <c r="BJ141" s="143"/>
      <c r="BK141" s="143"/>
      <c r="BL141" s="143"/>
      <c r="BM141" s="143"/>
      <c r="BN141" s="143"/>
      <c r="BO141" s="143"/>
      <c r="BP141" s="143"/>
      <c r="BQ141" s="143"/>
    </row>
    <row r="142" spans="2:69" ht="12" customHeight="1" x14ac:dyDescent="0.2">
      <c r="B142" s="143"/>
      <c r="C142" s="143"/>
      <c r="D142" s="143"/>
      <c r="E142" s="143"/>
      <c r="F142" s="143"/>
      <c r="G142" s="143"/>
      <c r="H142" s="143"/>
      <c r="I142" s="143"/>
      <c r="J142" s="143"/>
      <c r="K142" s="143"/>
      <c r="L142" s="143"/>
      <c r="M142" s="143"/>
      <c r="N142" s="143"/>
      <c r="O142" s="143"/>
      <c r="P142" s="143"/>
      <c r="Q142" s="143"/>
      <c r="R142" s="143"/>
      <c r="S142" s="143"/>
      <c r="T142" s="143"/>
      <c r="U142" s="143"/>
      <c r="V142" s="143"/>
      <c r="W142" s="143"/>
      <c r="X142" s="143"/>
      <c r="Y142" s="143"/>
      <c r="Z142" s="143"/>
      <c r="AA142" s="143"/>
      <c r="AB142" s="143"/>
      <c r="AC142" s="143"/>
      <c r="AD142" s="143"/>
      <c r="AE142" s="143"/>
      <c r="AF142" s="143"/>
      <c r="AG142" s="143"/>
      <c r="AH142" s="143"/>
      <c r="AI142" s="143"/>
      <c r="AJ142" s="143"/>
      <c r="AK142" s="143"/>
      <c r="AS142" s="143"/>
      <c r="AT142" s="143"/>
      <c r="AU142" s="143"/>
      <c r="AV142" s="143"/>
      <c r="AW142" s="143"/>
      <c r="AX142" s="143"/>
      <c r="AY142" s="143"/>
      <c r="AZ142" s="143"/>
      <c r="BA142" s="143"/>
      <c r="BB142" s="143"/>
      <c r="BC142" s="143"/>
      <c r="BD142" s="143"/>
      <c r="BE142" s="143"/>
      <c r="BF142" s="143"/>
      <c r="BG142" s="143"/>
      <c r="BH142" s="143"/>
      <c r="BI142" s="143"/>
      <c r="BJ142" s="143"/>
      <c r="BK142" s="143"/>
      <c r="BL142" s="143"/>
      <c r="BM142" s="143"/>
      <c r="BN142" s="143"/>
      <c r="BO142" s="143"/>
      <c r="BP142" s="143"/>
      <c r="BQ142" s="143"/>
    </row>
    <row r="143" spans="2:69" ht="12" customHeight="1" x14ac:dyDescent="0.2">
      <c r="B143" s="143"/>
      <c r="C143" s="143"/>
      <c r="D143" s="143"/>
      <c r="E143" s="143"/>
      <c r="F143" s="143"/>
      <c r="G143" s="143"/>
      <c r="H143" s="143"/>
      <c r="I143" s="143"/>
      <c r="J143" s="143"/>
      <c r="K143" s="143"/>
      <c r="L143" s="143"/>
      <c r="M143" s="143"/>
      <c r="N143" s="143"/>
      <c r="O143" s="143"/>
      <c r="P143" s="143"/>
      <c r="Q143" s="143"/>
      <c r="R143" s="143"/>
      <c r="S143" s="143"/>
      <c r="T143" s="143"/>
      <c r="U143" s="143"/>
      <c r="V143" s="143"/>
      <c r="W143" s="143"/>
      <c r="X143" s="143"/>
      <c r="Y143" s="143"/>
      <c r="Z143" s="143"/>
      <c r="AA143" s="143"/>
      <c r="AB143" s="143"/>
      <c r="AC143" s="143"/>
      <c r="AD143" s="143"/>
      <c r="AE143" s="143"/>
      <c r="AF143" s="143"/>
      <c r="AG143" s="143"/>
      <c r="AH143" s="143"/>
      <c r="AI143" s="143"/>
      <c r="AJ143" s="143"/>
      <c r="AK143" s="143"/>
      <c r="AS143" s="143"/>
      <c r="AT143" s="143"/>
      <c r="AU143" s="143"/>
      <c r="AV143" s="143"/>
      <c r="AW143" s="143"/>
      <c r="AX143" s="143"/>
      <c r="AY143" s="143"/>
      <c r="AZ143" s="143"/>
      <c r="BA143" s="143"/>
      <c r="BB143" s="143"/>
      <c r="BC143" s="143"/>
      <c r="BD143" s="143"/>
      <c r="BE143" s="143"/>
      <c r="BF143" s="143"/>
      <c r="BG143" s="143"/>
      <c r="BH143" s="143"/>
      <c r="BI143" s="143"/>
      <c r="BJ143" s="143"/>
      <c r="BK143" s="143"/>
      <c r="BL143" s="143"/>
      <c r="BM143" s="143"/>
      <c r="BN143" s="143"/>
      <c r="BO143" s="143"/>
      <c r="BP143" s="143"/>
      <c r="BQ143" s="143"/>
    </row>
    <row r="144" spans="2:69" ht="12" customHeight="1" x14ac:dyDescent="0.2">
      <c r="B144" s="143"/>
      <c r="C144" s="143"/>
      <c r="D144" s="143"/>
      <c r="E144" s="143"/>
      <c r="F144" s="143"/>
      <c r="G144" s="143"/>
      <c r="H144" s="143"/>
      <c r="I144" s="143"/>
      <c r="J144" s="143"/>
      <c r="K144" s="143"/>
      <c r="L144" s="143"/>
      <c r="M144" s="143"/>
      <c r="N144" s="143"/>
      <c r="O144" s="143"/>
      <c r="P144" s="143"/>
      <c r="Q144" s="143"/>
      <c r="R144" s="143"/>
      <c r="S144" s="143"/>
      <c r="T144" s="143"/>
      <c r="U144" s="143"/>
      <c r="V144" s="143"/>
      <c r="W144" s="143"/>
      <c r="X144" s="143"/>
      <c r="Y144" s="143"/>
      <c r="Z144" s="143"/>
      <c r="AA144" s="143"/>
      <c r="AB144" s="143"/>
      <c r="AC144" s="143"/>
      <c r="AD144" s="143"/>
      <c r="AE144" s="143"/>
      <c r="AF144" s="143"/>
      <c r="AG144" s="143"/>
      <c r="AH144" s="143"/>
      <c r="AI144" s="143"/>
      <c r="AJ144" s="143"/>
      <c r="AK144" s="143"/>
      <c r="AS144" s="143"/>
      <c r="AT144" s="143"/>
      <c r="AU144" s="143"/>
      <c r="AV144" s="143"/>
      <c r="AW144" s="143"/>
      <c r="AX144" s="143"/>
      <c r="AY144" s="143"/>
      <c r="AZ144" s="143"/>
      <c r="BA144" s="143"/>
      <c r="BB144" s="143"/>
      <c r="BC144" s="143"/>
      <c r="BD144" s="143"/>
      <c r="BE144" s="143"/>
      <c r="BF144" s="143"/>
      <c r="BG144" s="143"/>
      <c r="BH144" s="143"/>
      <c r="BI144" s="143"/>
      <c r="BJ144" s="143"/>
      <c r="BK144" s="143"/>
      <c r="BL144" s="143"/>
      <c r="BM144" s="143"/>
      <c r="BN144" s="143"/>
      <c r="BO144" s="143"/>
      <c r="BP144" s="143"/>
      <c r="BQ144" s="143"/>
    </row>
    <row r="145" spans="2:69" ht="12" customHeight="1" x14ac:dyDescent="0.2">
      <c r="B145" s="143"/>
      <c r="C145" s="143"/>
      <c r="D145" s="143"/>
      <c r="E145" s="143"/>
      <c r="F145" s="143"/>
      <c r="G145" s="143"/>
      <c r="H145" s="143"/>
      <c r="I145" s="143"/>
      <c r="J145" s="143"/>
      <c r="K145" s="143"/>
      <c r="L145" s="143"/>
      <c r="M145" s="143"/>
      <c r="N145" s="143"/>
      <c r="O145" s="143"/>
      <c r="P145" s="143"/>
      <c r="Q145" s="143"/>
      <c r="R145" s="143"/>
      <c r="S145" s="143"/>
      <c r="T145" s="143"/>
      <c r="U145" s="143"/>
      <c r="V145" s="143"/>
      <c r="W145" s="143"/>
      <c r="X145" s="143"/>
      <c r="Y145" s="143"/>
      <c r="Z145" s="143"/>
      <c r="AA145" s="143"/>
      <c r="AB145" s="143"/>
      <c r="AC145" s="143"/>
      <c r="AD145" s="143"/>
      <c r="AE145" s="143"/>
      <c r="AF145" s="143"/>
      <c r="AG145" s="143"/>
      <c r="AH145" s="143"/>
      <c r="AI145" s="143"/>
      <c r="AJ145" s="143"/>
      <c r="AK145" s="143"/>
      <c r="AS145" s="143"/>
      <c r="AT145" s="143"/>
      <c r="AU145" s="143"/>
      <c r="AV145" s="143"/>
      <c r="AW145" s="143"/>
      <c r="AX145" s="143"/>
      <c r="AY145" s="143"/>
      <c r="AZ145" s="143"/>
      <c r="BA145" s="143"/>
      <c r="BB145" s="143"/>
      <c r="BC145" s="143"/>
      <c r="BD145" s="143"/>
      <c r="BE145" s="143"/>
      <c r="BF145" s="143"/>
      <c r="BG145" s="143"/>
      <c r="BH145" s="143"/>
      <c r="BI145" s="143"/>
      <c r="BJ145" s="143"/>
      <c r="BK145" s="143"/>
      <c r="BL145" s="143"/>
      <c r="BM145" s="143"/>
      <c r="BN145" s="143"/>
      <c r="BO145" s="143"/>
      <c r="BP145" s="143"/>
      <c r="BQ145" s="143"/>
    </row>
    <row r="146" spans="2:69" ht="12" customHeight="1" x14ac:dyDescent="0.2">
      <c r="B146" s="143"/>
      <c r="C146" s="143"/>
      <c r="D146" s="143"/>
      <c r="E146" s="143"/>
      <c r="F146" s="143"/>
      <c r="G146" s="143"/>
      <c r="H146" s="143"/>
      <c r="I146" s="143"/>
      <c r="J146" s="143"/>
      <c r="K146" s="143"/>
      <c r="L146" s="143"/>
      <c r="M146" s="143"/>
      <c r="N146" s="143"/>
      <c r="O146" s="143"/>
      <c r="P146" s="143"/>
      <c r="Q146" s="143"/>
      <c r="R146" s="143"/>
      <c r="S146" s="143"/>
      <c r="T146" s="143"/>
      <c r="U146" s="143"/>
      <c r="V146" s="143"/>
      <c r="W146" s="143"/>
      <c r="X146" s="143"/>
      <c r="Y146" s="143"/>
      <c r="Z146" s="143"/>
      <c r="AA146" s="143"/>
      <c r="AB146" s="143"/>
      <c r="AC146" s="143"/>
      <c r="AD146" s="143"/>
      <c r="AE146" s="143"/>
      <c r="AF146" s="143"/>
      <c r="AG146" s="143"/>
      <c r="AH146" s="143"/>
      <c r="AI146" s="143"/>
      <c r="AJ146" s="143"/>
      <c r="AK146" s="143"/>
      <c r="AS146" s="143"/>
      <c r="AT146" s="143"/>
      <c r="AU146" s="143"/>
      <c r="AV146" s="143"/>
      <c r="AW146" s="143"/>
      <c r="AX146" s="143"/>
      <c r="AY146" s="143"/>
      <c r="AZ146" s="143"/>
      <c r="BA146" s="143"/>
      <c r="BB146" s="143"/>
      <c r="BC146" s="143"/>
      <c r="BD146" s="143"/>
      <c r="BE146" s="143"/>
      <c r="BF146" s="143"/>
      <c r="BG146" s="143"/>
      <c r="BH146" s="143"/>
      <c r="BI146" s="143"/>
      <c r="BJ146" s="143"/>
      <c r="BK146" s="143"/>
      <c r="BL146" s="143"/>
      <c r="BM146" s="143"/>
      <c r="BN146" s="143"/>
      <c r="BO146" s="143"/>
      <c r="BP146" s="143"/>
      <c r="BQ146" s="143"/>
    </row>
    <row r="147" spans="2:69" ht="12" customHeight="1" x14ac:dyDescent="0.2">
      <c r="B147" s="143"/>
      <c r="C147" s="143"/>
      <c r="D147" s="143"/>
      <c r="E147" s="143"/>
      <c r="F147" s="143"/>
      <c r="G147" s="143"/>
      <c r="H147" s="143"/>
      <c r="I147" s="143"/>
      <c r="J147" s="143"/>
      <c r="K147" s="143"/>
      <c r="L147" s="143"/>
      <c r="M147" s="143"/>
      <c r="N147" s="143"/>
      <c r="O147" s="143"/>
      <c r="P147" s="143"/>
      <c r="Q147" s="143"/>
      <c r="R147" s="143"/>
      <c r="S147" s="143"/>
      <c r="T147" s="143"/>
      <c r="U147" s="143"/>
      <c r="V147" s="143"/>
      <c r="W147" s="143"/>
      <c r="X147" s="143"/>
      <c r="Y147" s="143"/>
      <c r="Z147" s="143"/>
      <c r="AA147" s="143"/>
      <c r="AB147" s="143"/>
      <c r="AC147" s="143"/>
      <c r="AD147" s="143"/>
      <c r="AE147" s="143"/>
      <c r="AF147" s="143"/>
      <c r="AG147" s="143"/>
      <c r="AH147" s="143"/>
      <c r="AI147" s="143"/>
      <c r="AJ147" s="143"/>
      <c r="AK147" s="143"/>
      <c r="AS147" s="143"/>
      <c r="AT147" s="143"/>
      <c r="AU147" s="143"/>
      <c r="AV147" s="143"/>
      <c r="AW147" s="143"/>
      <c r="AX147" s="143"/>
      <c r="AY147" s="143"/>
      <c r="AZ147" s="143"/>
      <c r="BA147" s="143"/>
      <c r="BB147" s="143"/>
      <c r="BC147" s="143"/>
      <c r="BD147" s="143"/>
      <c r="BE147" s="143"/>
      <c r="BF147" s="143"/>
      <c r="BG147" s="143"/>
      <c r="BH147" s="143"/>
      <c r="BI147" s="143"/>
      <c r="BJ147" s="143"/>
      <c r="BK147" s="143"/>
      <c r="BL147" s="143"/>
      <c r="BM147" s="143"/>
      <c r="BN147" s="143"/>
      <c r="BO147" s="143"/>
      <c r="BP147" s="143"/>
      <c r="BQ147" s="143"/>
    </row>
    <row r="148" spans="2:69" ht="12" customHeight="1" x14ac:dyDescent="0.2">
      <c r="B148" s="143"/>
      <c r="C148" s="143"/>
      <c r="D148" s="143"/>
      <c r="E148" s="143"/>
      <c r="F148" s="143"/>
      <c r="G148" s="143"/>
      <c r="H148" s="143"/>
      <c r="I148" s="143"/>
      <c r="J148" s="143"/>
      <c r="K148" s="143"/>
      <c r="L148" s="143"/>
      <c r="M148" s="143"/>
      <c r="N148" s="143"/>
      <c r="O148" s="143"/>
      <c r="P148" s="143"/>
      <c r="Q148" s="143"/>
      <c r="R148" s="143"/>
      <c r="S148" s="143"/>
      <c r="T148" s="143"/>
      <c r="U148" s="143"/>
      <c r="V148" s="143"/>
      <c r="W148" s="143"/>
      <c r="X148" s="143"/>
      <c r="Y148" s="143"/>
      <c r="Z148" s="143"/>
      <c r="AA148" s="143"/>
      <c r="AB148" s="143"/>
      <c r="AC148" s="143"/>
      <c r="AD148" s="143"/>
      <c r="AE148" s="143"/>
      <c r="AF148" s="143"/>
      <c r="AG148" s="143"/>
      <c r="AH148" s="143"/>
      <c r="AI148" s="143"/>
      <c r="AJ148" s="143"/>
      <c r="AK148" s="143"/>
      <c r="AS148" s="143"/>
      <c r="AT148" s="143"/>
      <c r="AU148" s="143"/>
      <c r="AV148" s="143"/>
      <c r="AW148" s="143"/>
      <c r="AX148" s="143"/>
      <c r="AY148" s="143"/>
      <c r="AZ148" s="143"/>
      <c r="BA148" s="143"/>
      <c r="BB148" s="143"/>
      <c r="BC148" s="143"/>
      <c r="BD148" s="143"/>
      <c r="BE148" s="143"/>
      <c r="BF148" s="143"/>
      <c r="BG148" s="143"/>
      <c r="BH148" s="143"/>
      <c r="BI148" s="143"/>
      <c r="BJ148" s="143"/>
      <c r="BK148" s="143"/>
      <c r="BL148" s="143"/>
      <c r="BM148" s="143"/>
      <c r="BN148" s="143"/>
      <c r="BO148" s="143"/>
      <c r="BP148" s="143"/>
      <c r="BQ148" s="143"/>
    </row>
    <row r="149" spans="2:69" ht="12" customHeight="1" x14ac:dyDescent="0.2">
      <c r="B149" s="143"/>
      <c r="C149" s="143"/>
      <c r="D149" s="143"/>
      <c r="E149" s="143"/>
      <c r="F149" s="143"/>
      <c r="G149" s="143"/>
      <c r="H149" s="143"/>
      <c r="I149" s="143"/>
      <c r="J149" s="143"/>
      <c r="K149" s="143"/>
      <c r="L149" s="143"/>
      <c r="M149" s="143"/>
      <c r="N149" s="143"/>
      <c r="O149" s="143"/>
      <c r="P149" s="143"/>
      <c r="Q149" s="143"/>
      <c r="R149" s="143"/>
      <c r="S149" s="143"/>
      <c r="T149" s="143"/>
      <c r="U149" s="143"/>
      <c r="V149" s="143"/>
      <c r="W149" s="143"/>
      <c r="X149" s="143"/>
      <c r="Y149" s="143"/>
      <c r="Z149" s="143"/>
      <c r="AA149" s="143"/>
      <c r="AB149" s="143"/>
      <c r="AC149" s="143"/>
      <c r="AD149" s="143"/>
      <c r="AE149" s="143"/>
      <c r="AF149" s="143"/>
      <c r="AG149" s="143"/>
      <c r="AH149" s="143"/>
      <c r="AI149" s="143"/>
      <c r="AJ149" s="143"/>
      <c r="AK149" s="143"/>
      <c r="AS149" s="143"/>
      <c r="AT149" s="143"/>
      <c r="AU149" s="143"/>
      <c r="AV149" s="143"/>
      <c r="AW149" s="143"/>
      <c r="AX149" s="143"/>
      <c r="AY149" s="143"/>
      <c r="AZ149" s="143"/>
      <c r="BA149" s="143"/>
      <c r="BB149" s="143"/>
      <c r="BC149" s="143"/>
      <c r="BD149" s="143"/>
      <c r="BE149" s="143"/>
      <c r="BF149" s="143"/>
      <c r="BG149" s="143"/>
      <c r="BH149" s="143"/>
      <c r="BI149" s="143"/>
      <c r="BJ149" s="143"/>
      <c r="BK149" s="143"/>
      <c r="BL149" s="143"/>
      <c r="BM149" s="143"/>
      <c r="BN149" s="143"/>
      <c r="BO149" s="143"/>
      <c r="BP149" s="143"/>
      <c r="BQ149" s="143"/>
    </row>
    <row r="150" spans="2:69" ht="12" customHeight="1" x14ac:dyDescent="0.2">
      <c r="B150" s="143"/>
      <c r="C150" s="143"/>
      <c r="D150" s="143"/>
      <c r="E150" s="143"/>
      <c r="F150" s="143"/>
      <c r="G150" s="143"/>
      <c r="H150" s="143"/>
      <c r="I150" s="143"/>
      <c r="J150" s="143"/>
      <c r="K150" s="143"/>
      <c r="L150" s="143"/>
      <c r="M150" s="143"/>
      <c r="N150" s="143"/>
      <c r="O150" s="143"/>
      <c r="P150" s="143"/>
      <c r="Q150" s="143"/>
      <c r="R150" s="143"/>
      <c r="S150" s="143"/>
      <c r="T150" s="143"/>
      <c r="U150" s="143"/>
      <c r="V150" s="143"/>
      <c r="W150" s="143"/>
      <c r="X150" s="143"/>
      <c r="Y150" s="143"/>
      <c r="Z150" s="143"/>
      <c r="AA150" s="143"/>
      <c r="AB150" s="143"/>
      <c r="AC150" s="143"/>
      <c r="AD150" s="143"/>
      <c r="AE150" s="143"/>
      <c r="AF150" s="143"/>
      <c r="AG150" s="143"/>
      <c r="AH150" s="143"/>
      <c r="AI150" s="143"/>
      <c r="AJ150" s="143"/>
      <c r="AK150" s="143"/>
      <c r="AS150" s="143"/>
      <c r="AT150" s="143"/>
      <c r="AU150" s="143"/>
      <c r="AV150" s="143"/>
      <c r="AW150" s="143"/>
      <c r="AX150" s="143"/>
      <c r="AY150" s="143"/>
      <c r="AZ150" s="143"/>
      <c r="BA150" s="143"/>
      <c r="BB150" s="143"/>
      <c r="BC150" s="143"/>
      <c r="BD150" s="143"/>
      <c r="BE150" s="143"/>
      <c r="BF150" s="143"/>
      <c r="BG150" s="143"/>
      <c r="BH150" s="143"/>
      <c r="BI150" s="143"/>
      <c r="BJ150" s="143"/>
      <c r="BK150" s="143"/>
      <c r="BL150" s="143"/>
      <c r="BM150" s="143"/>
      <c r="BN150" s="143"/>
      <c r="BO150" s="143"/>
      <c r="BP150" s="143"/>
      <c r="BQ150" s="143"/>
    </row>
    <row r="151" spans="2:69" ht="12" customHeight="1" x14ac:dyDescent="0.2">
      <c r="B151" s="143"/>
      <c r="C151" s="143"/>
      <c r="D151" s="143"/>
      <c r="E151" s="143"/>
      <c r="F151" s="143"/>
      <c r="G151" s="143"/>
      <c r="H151" s="143"/>
      <c r="I151" s="143"/>
      <c r="J151" s="143"/>
      <c r="K151" s="143"/>
      <c r="L151" s="143"/>
      <c r="M151" s="143"/>
      <c r="N151" s="143"/>
      <c r="O151" s="143"/>
      <c r="P151" s="143"/>
      <c r="Q151" s="143"/>
      <c r="R151" s="143"/>
      <c r="S151" s="143"/>
      <c r="T151" s="143"/>
      <c r="U151" s="143"/>
      <c r="V151" s="143"/>
      <c r="W151" s="143"/>
      <c r="X151" s="143"/>
      <c r="Y151" s="143"/>
      <c r="Z151" s="143"/>
      <c r="AA151" s="143"/>
      <c r="AB151" s="143"/>
      <c r="AC151" s="143"/>
      <c r="AD151" s="143"/>
      <c r="AE151" s="143"/>
      <c r="AF151" s="143"/>
      <c r="AG151" s="143"/>
      <c r="AH151" s="143"/>
      <c r="AI151" s="143"/>
      <c r="AJ151" s="143"/>
      <c r="AK151" s="143"/>
      <c r="AS151" s="143"/>
      <c r="AT151" s="143"/>
      <c r="AU151" s="143"/>
      <c r="AV151" s="143"/>
      <c r="AW151" s="143"/>
      <c r="AX151" s="143"/>
      <c r="AY151" s="143"/>
      <c r="AZ151" s="143"/>
      <c r="BA151" s="143"/>
      <c r="BB151" s="143"/>
      <c r="BC151" s="143"/>
      <c r="BD151" s="143"/>
      <c r="BE151" s="143"/>
      <c r="BF151" s="143"/>
      <c r="BG151" s="143"/>
      <c r="BH151" s="143"/>
      <c r="BI151" s="143"/>
      <c r="BJ151" s="143"/>
      <c r="BK151" s="143"/>
      <c r="BL151" s="143"/>
      <c r="BM151" s="143"/>
      <c r="BN151" s="143"/>
      <c r="BO151" s="143"/>
      <c r="BP151" s="143"/>
      <c r="BQ151" s="143"/>
    </row>
    <row r="152" spans="2:69" ht="12" customHeight="1" x14ac:dyDescent="0.2">
      <c r="B152" s="143"/>
      <c r="C152" s="143"/>
      <c r="D152" s="143"/>
      <c r="E152" s="143"/>
      <c r="F152" s="143"/>
      <c r="G152" s="143"/>
      <c r="H152" s="143"/>
      <c r="I152" s="143"/>
      <c r="J152" s="143"/>
      <c r="K152" s="143"/>
      <c r="L152" s="143"/>
      <c r="M152" s="143"/>
      <c r="N152" s="143"/>
      <c r="O152" s="143"/>
      <c r="P152" s="143"/>
      <c r="Q152" s="143"/>
      <c r="R152" s="143"/>
      <c r="S152" s="143"/>
      <c r="T152" s="143"/>
      <c r="U152" s="143"/>
      <c r="V152" s="143"/>
      <c r="W152" s="143"/>
      <c r="X152" s="143"/>
      <c r="Y152" s="143"/>
      <c r="Z152" s="143"/>
      <c r="AA152" s="143"/>
      <c r="AB152" s="143"/>
      <c r="AC152" s="143"/>
      <c r="AD152" s="143"/>
      <c r="AE152" s="143"/>
      <c r="AF152" s="143"/>
      <c r="AG152" s="143"/>
      <c r="AH152" s="143"/>
      <c r="AI152" s="143"/>
      <c r="AJ152" s="143"/>
      <c r="AK152" s="143"/>
      <c r="AS152" s="143"/>
      <c r="AT152" s="143"/>
      <c r="AU152" s="143"/>
      <c r="AV152" s="143"/>
      <c r="AW152" s="143"/>
      <c r="AX152" s="143"/>
      <c r="AY152" s="143"/>
      <c r="AZ152" s="143"/>
      <c r="BA152" s="143"/>
      <c r="BB152" s="143"/>
      <c r="BC152" s="143"/>
      <c r="BD152" s="143"/>
      <c r="BE152" s="143"/>
      <c r="BF152" s="143"/>
      <c r="BG152" s="143"/>
      <c r="BH152" s="143"/>
      <c r="BI152" s="143"/>
      <c r="BJ152" s="143"/>
      <c r="BK152" s="143"/>
      <c r="BL152" s="143"/>
      <c r="BM152" s="143"/>
      <c r="BN152" s="143"/>
      <c r="BO152" s="143"/>
      <c r="BP152" s="143"/>
      <c r="BQ152" s="143"/>
    </row>
    <row r="153" spans="2:69" ht="12" customHeight="1" x14ac:dyDescent="0.2">
      <c r="B153" s="143"/>
      <c r="C153" s="143"/>
      <c r="D153" s="143"/>
      <c r="E153" s="143"/>
      <c r="F153" s="143"/>
      <c r="G153" s="143"/>
      <c r="H153" s="143"/>
      <c r="I153" s="143"/>
      <c r="J153" s="143"/>
      <c r="K153" s="143"/>
      <c r="L153" s="143"/>
      <c r="M153" s="143"/>
      <c r="N153" s="143"/>
      <c r="O153" s="143"/>
      <c r="P153" s="143"/>
      <c r="Q153" s="143"/>
      <c r="R153" s="143"/>
      <c r="S153" s="143"/>
      <c r="T153" s="143"/>
      <c r="U153" s="143"/>
      <c r="V153" s="143"/>
      <c r="W153" s="143"/>
      <c r="X153" s="143"/>
      <c r="Y153" s="143"/>
      <c r="Z153" s="143"/>
      <c r="AA153" s="143"/>
      <c r="AB153" s="143"/>
      <c r="AC153" s="143"/>
      <c r="AD153" s="143"/>
      <c r="AE153" s="143"/>
      <c r="AF153" s="143"/>
      <c r="AG153" s="143"/>
      <c r="AH153" s="143"/>
      <c r="AI153" s="143"/>
      <c r="AJ153" s="143"/>
      <c r="AK153" s="143"/>
      <c r="AS153" s="143"/>
      <c r="AT153" s="143"/>
      <c r="AU153" s="143"/>
      <c r="AV153" s="143"/>
      <c r="AW153" s="143"/>
      <c r="AX153" s="143"/>
      <c r="AY153" s="143"/>
      <c r="AZ153" s="143"/>
      <c r="BA153" s="143"/>
      <c r="BB153" s="143"/>
      <c r="BC153" s="143"/>
      <c r="BD153" s="143"/>
      <c r="BE153" s="143"/>
      <c r="BF153" s="143"/>
      <c r="BG153" s="143"/>
      <c r="BH153" s="143"/>
      <c r="BI153" s="143"/>
      <c r="BJ153" s="143"/>
      <c r="BK153" s="143"/>
      <c r="BL153" s="143"/>
      <c r="BM153" s="143"/>
      <c r="BN153" s="143"/>
      <c r="BO153" s="143"/>
      <c r="BP153" s="143"/>
      <c r="BQ153" s="143"/>
    </row>
    <row r="154" spans="2:69" ht="12" customHeight="1" x14ac:dyDescent="0.2">
      <c r="B154" s="143"/>
      <c r="C154" s="143"/>
      <c r="D154" s="143"/>
      <c r="E154" s="143"/>
      <c r="F154" s="143"/>
      <c r="G154" s="143"/>
      <c r="H154" s="143"/>
      <c r="I154" s="143"/>
      <c r="J154" s="143"/>
      <c r="K154" s="143"/>
      <c r="L154" s="143"/>
      <c r="M154" s="143"/>
      <c r="N154" s="143"/>
      <c r="O154" s="143"/>
      <c r="P154" s="143"/>
      <c r="Q154" s="143"/>
      <c r="R154" s="143"/>
      <c r="S154" s="143"/>
      <c r="T154" s="143"/>
      <c r="U154" s="143"/>
      <c r="V154" s="143"/>
      <c r="W154" s="143"/>
      <c r="X154" s="143"/>
      <c r="Y154" s="143"/>
      <c r="Z154" s="143"/>
      <c r="AA154" s="143"/>
      <c r="AB154" s="143"/>
      <c r="AC154" s="143"/>
      <c r="AD154" s="143"/>
      <c r="AE154" s="143"/>
      <c r="AF154" s="143"/>
      <c r="AG154" s="143"/>
      <c r="AH154" s="143"/>
      <c r="AI154" s="143"/>
      <c r="AJ154" s="143"/>
      <c r="AK154" s="143"/>
      <c r="AS154" s="143"/>
      <c r="AT154" s="143"/>
      <c r="AU154" s="143"/>
      <c r="AV154" s="143"/>
      <c r="AW154" s="143"/>
      <c r="AX154" s="143"/>
      <c r="AY154" s="143"/>
      <c r="AZ154" s="143"/>
      <c r="BA154" s="143"/>
      <c r="BB154" s="143"/>
      <c r="BC154" s="143"/>
      <c r="BD154" s="143"/>
      <c r="BE154" s="143"/>
      <c r="BF154" s="143"/>
      <c r="BG154" s="143"/>
      <c r="BH154" s="143"/>
      <c r="BI154" s="143"/>
      <c r="BJ154" s="143"/>
      <c r="BK154" s="143"/>
      <c r="BL154" s="143"/>
      <c r="BM154" s="143"/>
      <c r="BN154" s="143"/>
      <c r="BO154" s="143"/>
      <c r="BP154" s="143"/>
      <c r="BQ154" s="143"/>
    </row>
    <row r="155" spans="2:69" ht="12" customHeight="1" x14ac:dyDescent="0.2">
      <c r="B155" s="143"/>
      <c r="C155" s="143"/>
      <c r="D155" s="143"/>
      <c r="E155" s="143"/>
      <c r="F155" s="143"/>
      <c r="G155" s="143"/>
      <c r="H155" s="143"/>
      <c r="I155" s="143"/>
      <c r="J155" s="143"/>
      <c r="K155" s="143"/>
      <c r="L155" s="143"/>
      <c r="M155" s="143"/>
      <c r="N155" s="143"/>
      <c r="O155" s="143"/>
      <c r="P155" s="143"/>
      <c r="Q155" s="143"/>
      <c r="R155" s="143"/>
      <c r="S155" s="143"/>
      <c r="T155" s="143"/>
      <c r="U155" s="143"/>
      <c r="V155" s="143"/>
      <c r="W155" s="143"/>
      <c r="X155" s="143"/>
      <c r="Y155" s="143"/>
      <c r="Z155" s="143"/>
      <c r="AA155" s="143"/>
      <c r="AB155" s="143"/>
      <c r="AC155" s="143"/>
      <c r="AD155" s="143"/>
      <c r="AE155" s="143"/>
      <c r="AF155" s="143"/>
      <c r="AG155" s="143"/>
      <c r="AH155" s="143"/>
      <c r="AI155" s="143"/>
      <c r="AJ155" s="143"/>
      <c r="AK155" s="143"/>
      <c r="AS155" s="143"/>
      <c r="AT155" s="143"/>
      <c r="AU155" s="143"/>
      <c r="AV155" s="143"/>
      <c r="AW155" s="143"/>
      <c r="AX155" s="143"/>
      <c r="AY155" s="143"/>
      <c r="AZ155" s="143"/>
      <c r="BA155" s="143"/>
      <c r="BB155" s="143"/>
      <c r="BC155" s="143"/>
      <c r="BD155" s="143"/>
      <c r="BE155" s="143"/>
      <c r="BF155" s="143"/>
      <c r="BG155" s="143"/>
      <c r="BH155" s="143"/>
      <c r="BI155" s="143"/>
      <c r="BJ155" s="143"/>
      <c r="BK155" s="143"/>
      <c r="BL155" s="143"/>
      <c r="BM155" s="143"/>
      <c r="BN155" s="143"/>
      <c r="BO155" s="143"/>
      <c r="BP155" s="143"/>
      <c r="BQ155" s="143"/>
    </row>
    <row r="156" spans="2:69" ht="12" customHeight="1" x14ac:dyDescent="0.2">
      <c r="B156" s="143"/>
      <c r="C156" s="143"/>
      <c r="D156" s="143"/>
      <c r="E156" s="143"/>
      <c r="F156" s="143"/>
      <c r="G156" s="143"/>
      <c r="H156" s="143"/>
      <c r="I156" s="143"/>
      <c r="J156" s="143"/>
      <c r="K156" s="143"/>
      <c r="L156" s="143"/>
      <c r="M156" s="143"/>
      <c r="N156" s="143"/>
      <c r="O156" s="143"/>
      <c r="P156" s="143"/>
      <c r="Q156" s="143"/>
      <c r="R156" s="143"/>
      <c r="S156" s="143"/>
      <c r="T156" s="143"/>
    </row>
    <row r="157" spans="2:69" ht="12" customHeight="1" x14ac:dyDescent="0.2">
      <c r="B157" s="143"/>
      <c r="C157" s="143"/>
      <c r="D157" s="143"/>
      <c r="E157" s="143"/>
      <c r="F157" s="143"/>
      <c r="G157" s="143"/>
      <c r="H157" s="143"/>
      <c r="I157" s="143"/>
      <c r="J157" s="143"/>
      <c r="K157" s="143"/>
      <c r="L157" s="143"/>
      <c r="M157" s="143"/>
      <c r="N157" s="143"/>
      <c r="O157" s="143"/>
      <c r="P157" s="143"/>
      <c r="Q157" s="143"/>
      <c r="R157" s="143"/>
      <c r="S157" s="143"/>
      <c r="T157" s="143"/>
    </row>
    <row r="158" spans="2:69" ht="12" customHeight="1" x14ac:dyDescent="0.2">
      <c r="B158" s="143"/>
      <c r="C158" s="143"/>
      <c r="D158" s="143"/>
      <c r="E158" s="143"/>
      <c r="F158" s="143"/>
      <c r="G158" s="143"/>
      <c r="H158" s="143"/>
      <c r="I158" s="143"/>
      <c r="J158" s="143"/>
      <c r="K158" s="143"/>
      <c r="L158" s="143"/>
      <c r="M158" s="143"/>
      <c r="N158" s="143"/>
      <c r="O158" s="143"/>
      <c r="P158" s="143"/>
      <c r="Q158" s="143"/>
      <c r="R158" s="143"/>
      <c r="S158" s="143"/>
      <c r="T158" s="143"/>
    </row>
    <row r="159" spans="2:69" ht="12" customHeight="1" x14ac:dyDescent="0.2">
      <c r="B159" s="143"/>
      <c r="C159" s="143"/>
      <c r="D159" s="143"/>
      <c r="E159" s="143"/>
      <c r="F159" s="143"/>
      <c r="G159" s="143"/>
      <c r="H159" s="143"/>
      <c r="I159" s="143"/>
      <c r="J159" s="143"/>
      <c r="K159" s="143"/>
      <c r="L159" s="143"/>
      <c r="M159" s="143"/>
      <c r="N159" s="143"/>
      <c r="O159" s="143"/>
      <c r="P159" s="143"/>
      <c r="Q159" s="143"/>
      <c r="R159" s="143"/>
      <c r="S159" s="143"/>
      <c r="T159" s="143"/>
    </row>
    <row r="160" spans="2:69" ht="12" customHeight="1" x14ac:dyDescent="0.2">
      <c r="B160" s="143"/>
      <c r="C160" s="143"/>
      <c r="D160" s="143"/>
      <c r="E160" s="143"/>
      <c r="F160" s="143"/>
      <c r="G160" s="143"/>
      <c r="H160" s="143"/>
      <c r="I160" s="143"/>
      <c r="J160" s="143"/>
      <c r="K160" s="143"/>
      <c r="L160" s="143"/>
      <c r="M160" s="143"/>
      <c r="N160" s="143"/>
      <c r="O160" s="143"/>
      <c r="P160" s="143"/>
      <c r="Q160" s="143"/>
      <c r="R160" s="143"/>
      <c r="S160" s="143"/>
      <c r="T160" s="143"/>
    </row>
  </sheetData>
  <mergeCells count="103">
    <mergeCell ref="B6:Q6"/>
    <mergeCell ref="D10:F10"/>
    <mergeCell ref="I10:N10"/>
    <mergeCell ref="I11:N11"/>
    <mergeCell ref="D12:F12"/>
    <mergeCell ref="I12:N12"/>
    <mergeCell ref="I13:N13"/>
    <mergeCell ref="D14:F14"/>
    <mergeCell ref="I14:N14"/>
    <mergeCell ref="D15:F15"/>
    <mergeCell ref="I15:N15"/>
    <mergeCell ref="B18:B23"/>
    <mergeCell ref="C18:D23"/>
    <mergeCell ref="E18:E23"/>
    <mergeCell ref="F18:M18"/>
    <mergeCell ref="N18:S18"/>
    <mergeCell ref="T18:T23"/>
    <mergeCell ref="U18:U23"/>
    <mergeCell ref="W18:W23"/>
    <mergeCell ref="F19:I19"/>
    <mergeCell ref="J19:M19"/>
    <mergeCell ref="N19:O21"/>
    <mergeCell ref="P19:R21"/>
    <mergeCell ref="S19:S23"/>
    <mergeCell ref="F20:F23"/>
    <mergeCell ref="G20:G23"/>
    <mergeCell ref="N22:N23"/>
    <mergeCell ref="O22:O23"/>
    <mergeCell ref="P22:P23"/>
    <mergeCell ref="Q22:Q23"/>
    <mergeCell ref="R22:R23"/>
    <mergeCell ref="C24:D24"/>
    <mergeCell ref="C25:D25"/>
    <mergeCell ref="C26:D26"/>
    <mergeCell ref="C27:D27"/>
    <mergeCell ref="H20:H23"/>
    <mergeCell ref="I20:I23"/>
    <mergeCell ref="J20:M20"/>
    <mergeCell ref="J21:J23"/>
    <mergeCell ref="K21:M21"/>
    <mergeCell ref="K22:K23"/>
    <mergeCell ref="L22:L23"/>
    <mergeCell ref="M22:M23"/>
    <mergeCell ref="Q62:Q65"/>
    <mergeCell ref="G63:H65"/>
    <mergeCell ref="I63:K63"/>
    <mergeCell ref="I64:I65"/>
    <mergeCell ref="J64:J65"/>
    <mergeCell ref="K64:K65"/>
    <mergeCell ref="U60:U65"/>
    <mergeCell ref="B61:F61"/>
    <mergeCell ref="G61:K61"/>
    <mergeCell ref="B62:C65"/>
    <mergeCell ref="D62:D65"/>
    <mergeCell ref="E62:E65"/>
    <mergeCell ref="F62:F65"/>
    <mergeCell ref="G62:K62"/>
    <mergeCell ref="L62:M64"/>
    <mergeCell ref="N62:P64"/>
    <mergeCell ref="B60:K60"/>
    <mergeCell ref="L60:Q61"/>
    <mergeCell ref="R60:R65"/>
    <mergeCell ref="S60:S65"/>
    <mergeCell ref="T60:T65"/>
    <mergeCell ref="K78:M78"/>
    <mergeCell ref="J79:J81"/>
    <mergeCell ref="K79:K81"/>
    <mergeCell ref="L79:L81"/>
    <mergeCell ref="M79:M81"/>
    <mergeCell ref="B66:C66"/>
    <mergeCell ref="G66:H66"/>
    <mergeCell ref="AB67:AG67"/>
    <mergeCell ref="B68:L68"/>
    <mergeCell ref="B70:H70"/>
    <mergeCell ref="J70:O70"/>
    <mergeCell ref="C28:D28"/>
    <mergeCell ref="C29:D29"/>
    <mergeCell ref="C30:D30"/>
    <mergeCell ref="C31:D31"/>
    <mergeCell ref="C32:D32"/>
    <mergeCell ref="C33:D33"/>
    <mergeCell ref="B71:H71"/>
    <mergeCell ref="J71:O71"/>
    <mergeCell ref="J77:M77"/>
    <mergeCell ref="B53:B55"/>
    <mergeCell ref="C53:C55"/>
    <mergeCell ref="D53:D55"/>
    <mergeCell ref="F56:H56"/>
    <mergeCell ref="B59:U59"/>
    <mergeCell ref="C43:D43"/>
    <mergeCell ref="C44:D44"/>
    <mergeCell ref="C45:D45"/>
    <mergeCell ref="C46:D46"/>
    <mergeCell ref="C47:D47"/>
    <mergeCell ref="C34:D34"/>
    <mergeCell ref="C35:D35"/>
    <mergeCell ref="C36:D36"/>
    <mergeCell ref="C37:D37"/>
    <mergeCell ref="C38:D38"/>
    <mergeCell ref="C39:D39"/>
    <mergeCell ref="C40:D40"/>
    <mergeCell ref="C41:D41"/>
    <mergeCell ref="C42:D42"/>
  </mergeCells>
  <pageMargins left="0.7" right="0.7" top="0.75" bottom="0.75" header="0.3" footer="0.3"/>
  <pageSetup scale="26" orientation="portrait" horizontalDpi="0" verticalDpi="0" r:id="rId1"/>
  <colBreaks count="1" manualBreakCount="1">
    <brk id="2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Balance</vt:lpstr>
      <vt:lpstr>RLI</vt:lpstr>
      <vt:lpstr>Corrección monetaria</vt:lpstr>
      <vt:lpstr>1923</vt:lpstr>
      <vt:lpstr>anexo B</vt:lpstr>
      <vt:lpstr>apoyo anexo b</vt:lpstr>
      <vt:lpstr>RRE</vt:lpstr>
      <vt:lpstr>1938</vt:lpstr>
      <vt:lpstr>1940</vt:lpstr>
      <vt:lpstr>Retiros</vt:lpstr>
      <vt:lpstr>Balance!Área_de_impresión</vt:lpstr>
      <vt:lpstr>'Corrección monetaria'!Área_de_impresión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dc:creator>
  <cp:lastModifiedBy>ser</cp:lastModifiedBy>
  <dcterms:created xsi:type="dcterms:W3CDTF">2017-11-28T12:45:24Z</dcterms:created>
  <dcterms:modified xsi:type="dcterms:W3CDTF">2017-11-29T14:39:20Z</dcterms:modified>
</cp:coreProperties>
</file>